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110_アスレチックフェスティバル（陸上競技）\B040_令和７年度\C095_ホームページ関係\D010_申込用紙\"/>
    </mc:Choice>
  </mc:AlternateContent>
  <xr:revisionPtr revIDLastSave="0" documentId="8_{053CC06C-A94F-4B9F-9BD0-59A9276F8D09}" xr6:coauthVersionLast="36" xr6:coauthVersionMax="36" xr10:uidLastSave="{00000000-0000-0000-0000-000000000000}"/>
  <bookViews>
    <workbookView xWindow="32760" yWindow="32760" windowWidth="19200" windowHeight="6792" tabRatio="788"/>
  </bookViews>
  <sheets>
    <sheet name="申込ｼｰﾄ" sheetId="12" r:id="rId1"/>
    <sheet name="記入例" sheetId="17" r:id="rId2"/>
  </sheets>
  <definedNames>
    <definedName name="_xlnm.Print_Area" localSheetId="1">記入例!$A$1:$Q$89</definedName>
    <definedName name="_xlnm.Print_Area" localSheetId="0">申込ｼｰﾄ!$A$1:$Q$89</definedName>
  </definedNames>
  <calcPr calcId="191029"/>
</workbook>
</file>

<file path=xl/calcChain.xml><?xml version="1.0" encoding="utf-8"?>
<calcChain xmlns="http://schemas.openxmlformats.org/spreadsheetml/2006/main">
  <c r="K4" i="12" l="1"/>
  <c r="K6" i="12" s="1"/>
  <c r="N4" i="12"/>
  <c r="K5" i="12"/>
  <c r="N5" i="12"/>
  <c r="N6" i="12"/>
  <c r="K7" i="12"/>
  <c r="N7" i="12"/>
  <c r="K8" i="12"/>
  <c r="N8" i="12"/>
  <c r="K9" i="12"/>
  <c r="N9" i="12"/>
  <c r="K10" i="12"/>
  <c r="N10" i="12"/>
  <c r="K11" i="12"/>
  <c r="N11" i="12"/>
  <c r="N12" i="12"/>
  <c r="K13" i="12"/>
  <c r="N13" i="12"/>
  <c r="K14" i="12"/>
  <c r="N14" i="12"/>
  <c r="K15" i="12"/>
  <c r="N15" i="12"/>
  <c r="K16" i="12"/>
  <c r="N16" i="12"/>
  <c r="K17" i="12"/>
  <c r="N17" i="12"/>
  <c r="N18" i="12"/>
  <c r="K19" i="12"/>
  <c r="N19" i="12"/>
  <c r="K20" i="12"/>
  <c r="N20" i="12"/>
  <c r="K21" i="12"/>
  <c r="N21" i="12"/>
  <c r="K22" i="12"/>
  <c r="N22" i="12"/>
  <c r="K23" i="12"/>
  <c r="N23" i="12"/>
  <c r="N24" i="12"/>
  <c r="K25" i="12"/>
  <c r="N25" i="12"/>
  <c r="K26" i="12"/>
  <c r="N26" i="12"/>
  <c r="K27" i="12"/>
  <c r="N27" i="12"/>
  <c r="K28" i="12"/>
  <c r="N28" i="12"/>
  <c r="K29" i="12"/>
  <c r="N29" i="12"/>
  <c r="N30" i="12"/>
  <c r="K31" i="12"/>
  <c r="N31" i="12"/>
  <c r="K32" i="12"/>
  <c r="N32" i="12"/>
  <c r="K33" i="12"/>
  <c r="N33" i="12"/>
  <c r="K34" i="12"/>
  <c r="N34" i="12"/>
  <c r="K35" i="12"/>
  <c r="N35" i="12"/>
  <c r="N36" i="12"/>
  <c r="K37" i="12"/>
  <c r="N37" i="12"/>
  <c r="K38" i="12"/>
  <c r="N38" i="12"/>
  <c r="K39" i="12"/>
  <c r="N39" i="12"/>
  <c r="K40" i="12"/>
  <c r="N40" i="12"/>
  <c r="K41" i="12"/>
  <c r="N41" i="12"/>
  <c r="N42" i="12"/>
  <c r="K43" i="12"/>
  <c r="N43" i="12"/>
  <c r="K44" i="12"/>
  <c r="N44" i="12"/>
  <c r="K45" i="12"/>
  <c r="N45" i="12"/>
  <c r="K46" i="12"/>
  <c r="N46" i="12"/>
  <c r="K47" i="12"/>
  <c r="N47" i="12"/>
  <c r="N48" i="12"/>
  <c r="K49" i="12"/>
  <c r="N49" i="12"/>
  <c r="K50" i="12"/>
  <c r="N50" i="12"/>
  <c r="K51" i="12"/>
  <c r="N51" i="12"/>
  <c r="K52" i="12"/>
  <c r="N52" i="12"/>
  <c r="K53" i="12"/>
  <c r="N53" i="12"/>
  <c r="N54" i="12"/>
  <c r="K55" i="12"/>
  <c r="N55" i="12"/>
  <c r="K56" i="12"/>
  <c r="N56" i="12"/>
  <c r="K57" i="12"/>
  <c r="N57" i="12"/>
  <c r="K58" i="12"/>
  <c r="N58" i="12"/>
  <c r="K59" i="12"/>
  <c r="N59" i="12"/>
  <c r="N60" i="12"/>
  <c r="K61" i="12"/>
  <c r="N61" i="12"/>
  <c r="K62" i="12"/>
  <c r="N62" i="12"/>
  <c r="K63" i="12"/>
  <c r="N63" i="12"/>
  <c r="K64" i="12"/>
  <c r="N64" i="12"/>
  <c r="K65" i="12"/>
  <c r="N65" i="12"/>
  <c r="N66" i="12"/>
  <c r="K67" i="12"/>
  <c r="N67" i="12"/>
  <c r="K68" i="12"/>
  <c r="N68" i="12"/>
  <c r="K69" i="12"/>
  <c r="N69" i="12"/>
  <c r="K70" i="12"/>
  <c r="N70" i="12"/>
  <c r="K71" i="12"/>
  <c r="N71" i="12"/>
  <c r="N72" i="12"/>
  <c r="K82" i="12"/>
  <c r="K83" i="12"/>
  <c r="K84" i="12"/>
  <c r="E92" i="12"/>
  <c r="F92" i="12"/>
  <c r="G92" i="12"/>
  <c r="H92" i="12"/>
  <c r="J92" i="12"/>
  <c r="K92" i="12"/>
  <c r="O92" i="12"/>
  <c r="S92" i="12" s="1"/>
  <c r="P92" i="12"/>
  <c r="R92" i="12"/>
  <c r="K4" i="17"/>
  <c r="K7" i="17" s="1"/>
  <c r="N4" i="17"/>
  <c r="K5" i="17"/>
  <c r="N5" i="17"/>
  <c r="K6" i="17"/>
  <c r="N6" i="17"/>
  <c r="N7" i="17"/>
  <c r="N8" i="17"/>
  <c r="N9" i="17"/>
  <c r="K10" i="17"/>
  <c r="N10" i="17"/>
  <c r="K11" i="17"/>
  <c r="N11" i="17"/>
  <c r="K12" i="17"/>
  <c r="N12" i="17"/>
  <c r="N13" i="17"/>
  <c r="N14" i="17"/>
  <c r="N15" i="17"/>
  <c r="K16" i="17"/>
  <c r="N16" i="17"/>
  <c r="K17" i="17"/>
  <c r="N17" i="17"/>
  <c r="K18" i="17"/>
  <c r="N18" i="17"/>
  <c r="N19" i="17"/>
  <c r="N20" i="17"/>
  <c r="N21" i="17"/>
  <c r="K22" i="17"/>
  <c r="N22" i="17"/>
  <c r="K23" i="17"/>
  <c r="N23" i="17"/>
  <c r="K24" i="17"/>
  <c r="N24" i="17"/>
  <c r="N25" i="17"/>
  <c r="N26" i="17"/>
  <c r="N27" i="17"/>
  <c r="K28" i="17"/>
  <c r="N28" i="17"/>
  <c r="K29" i="17"/>
  <c r="N29" i="17"/>
  <c r="K30" i="17"/>
  <c r="N30" i="17"/>
  <c r="N31" i="17"/>
  <c r="N32" i="17"/>
  <c r="N33" i="17"/>
  <c r="K34" i="17"/>
  <c r="N34" i="17"/>
  <c r="K35" i="17"/>
  <c r="N35" i="17"/>
  <c r="K36" i="17"/>
  <c r="N36" i="17"/>
  <c r="N37" i="17"/>
  <c r="N38" i="17"/>
  <c r="N39" i="17"/>
  <c r="K40" i="17"/>
  <c r="N40" i="17"/>
  <c r="K41" i="17"/>
  <c r="N41" i="17"/>
  <c r="K42" i="17"/>
  <c r="N42" i="17"/>
  <c r="N43" i="17"/>
  <c r="N44" i="17"/>
  <c r="N45" i="17"/>
  <c r="K46" i="17"/>
  <c r="N46" i="17"/>
  <c r="K47" i="17"/>
  <c r="N47" i="17"/>
  <c r="K48" i="17"/>
  <c r="N48" i="17"/>
  <c r="N49" i="17"/>
  <c r="N50" i="17"/>
  <c r="N51" i="17"/>
  <c r="K52" i="17"/>
  <c r="N52" i="17"/>
  <c r="K53" i="17"/>
  <c r="N53" i="17"/>
  <c r="K54" i="17"/>
  <c r="N54" i="17"/>
  <c r="N55" i="17"/>
  <c r="N56" i="17"/>
  <c r="N57" i="17"/>
  <c r="K58" i="17"/>
  <c r="N58" i="17"/>
  <c r="K59" i="17"/>
  <c r="N59" i="17"/>
  <c r="K60" i="17"/>
  <c r="N60" i="17"/>
  <c r="N61" i="17"/>
  <c r="N62" i="17"/>
  <c r="N63" i="17"/>
  <c r="K64" i="17"/>
  <c r="N64" i="17"/>
  <c r="K65" i="17"/>
  <c r="N65" i="17"/>
  <c r="K66" i="17"/>
  <c r="N66" i="17"/>
  <c r="N67" i="17"/>
  <c r="N68" i="17"/>
  <c r="N69" i="17"/>
  <c r="K70" i="17"/>
  <c r="N70" i="17"/>
  <c r="K71" i="17"/>
  <c r="N71" i="17"/>
  <c r="K72" i="17"/>
  <c r="N72" i="17"/>
  <c r="K82" i="17"/>
  <c r="K83" i="17"/>
  <c r="K84" i="17"/>
  <c r="E92" i="17"/>
  <c r="F92" i="17"/>
  <c r="G92" i="17"/>
  <c r="H92" i="17"/>
  <c r="J92" i="17"/>
  <c r="S92" i="17" s="1"/>
  <c r="K92" i="17"/>
  <c r="O92" i="17"/>
  <c r="P92" i="17"/>
  <c r="R92" i="17"/>
  <c r="K69" i="17" l="1"/>
  <c r="K63" i="17"/>
  <c r="K57" i="17"/>
  <c r="K51" i="17"/>
  <c r="K45" i="17"/>
  <c r="K39" i="17"/>
  <c r="K33" i="17"/>
  <c r="K27" i="17"/>
  <c r="K21" i="17"/>
  <c r="K15" i="17"/>
  <c r="K9" i="17"/>
  <c r="K72" i="12"/>
  <c r="K66" i="12"/>
  <c r="K60" i="12"/>
  <c r="K54" i="12"/>
  <c r="K48" i="12"/>
  <c r="K42" i="12"/>
  <c r="K36" i="12"/>
  <c r="K30" i="12"/>
  <c r="K24" i="12"/>
  <c r="K18" i="12"/>
  <c r="K12" i="12"/>
  <c r="K68" i="17"/>
  <c r="K62" i="17"/>
  <c r="K56" i="17"/>
  <c r="K50" i="17"/>
  <c r="K44" i="17"/>
  <c r="K38" i="17"/>
  <c r="K32" i="17"/>
  <c r="K26" i="17"/>
  <c r="K20" i="17"/>
  <c r="K14" i="17"/>
  <c r="K8" i="17"/>
  <c r="K67" i="17"/>
  <c r="K61" i="17"/>
  <c r="K55" i="17"/>
  <c r="K49" i="17"/>
  <c r="K43" i="17"/>
  <c r="K37" i="17"/>
  <c r="K31" i="17"/>
  <c r="K25" i="17"/>
  <c r="K19" i="17"/>
  <c r="K13" i="17"/>
</calcChain>
</file>

<file path=xl/sharedStrings.xml><?xml version="1.0" encoding="utf-8"?>
<sst xmlns="http://schemas.openxmlformats.org/spreadsheetml/2006/main" count="240" uniqueCount="121">
  <si>
    <t>学年</t>
    <rPh sb="0" eb="2">
      <t>ガクネン</t>
    </rPh>
    <phoneticPr fontId="2"/>
  </si>
  <si>
    <t>種目</t>
    <rPh sb="0" eb="2">
      <t>シュモク</t>
    </rPh>
    <phoneticPr fontId="2"/>
  </si>
  <si>
    <t>印</t>
    <rPh sb="0" eb="1">
      <t>イン</t>
    </rPh>
    <phoneticPr fontId="2"/>
  </si>
  <si>
    <t>ｺｰﾄﾞ</t>
  </si>
  <si>
    <t>氏</t>
    <rPh sb="0" eb="1">
      <t>シ</t>
    </rPh>
    <phoneticPr fontId="2"/>
  </si>
  <si>
    <t>名</t>
    <rPh sb="0" eb="1">
      <t>メイ</t>
    </rPh>
    <phoneticPr fontId="2"/>
  </si>
  <si>
    <t xml:space="preserve"> </t>
    <phoneticPr fontId="2"/>
  </si>
  <si>
    <t>陸上競技大会出場選手出場認知証明書</t>
    <phoneticPr fontId="2"/>
  </si>
  <si>
    <t>学　校　名</t>
    <phoneticPr fontId="2"/>
  </si>
  <si>
    <t>校　長　名</t>
    <phoneticPr fontId="2"/>
  </si>
  <si>
    <t>本校在学生であって陸上競技大会に出場することを認知します。</t>
    <phoneticPr fontId="2"/>
  </si>
  <si>
    <t>記載責任者名</t>
    <phoneticPr fontId="2"/>
  </si>
  <si>
    <t>円</t>
    <rPh sb="0" eb="1">
      <t>エン</t>
    </rPh>
    <phoneticPr fontId="2"/>
  </si>
  <si>
    <t>競技者ｺｰﾄﾞ</t>
    <rPh sb="0" eb="3">
      <t>キョウギシャ</t>
    </rPh>
    <phoneticPr fontId="2"/>
  </si>
  <si>
    <t>出場種目ｺｰﾄﾞ</t>
    <rPh sb="0" eb="2">
      <t>シュツジョウ</t>
    </rPh>
    <rPh sb="2" eb="4">
      <t>シュモク</t>
    </rPh>
    <phoneticPr fontId="2"/>
  </si>
  <si>
    <t>和賀</t>
    <rPh sb="0" eb="2">
      <t>ワガ</t>
    </rPh>
    <phoneticPr fontId="2"/>
  </si>
  <si>
    <t>匡史</t>
    <rPh sb="0" eb="1">
      <t>タダシ</t>
    </rPh>
    <rPh sb="1" eb="2">
      <t>シ</t>
    </rPh>
    <phoneticPr fontId="2"/>
  </si>
  <si>
    <t>鈴木</t>
    <rPh sb="0" eb="2">
      <t>スズキ</t>
    </rPh>
    <phoneticPr fontId="2"/>
  </si>
  <si>
    <t>心搏</t>
    <rPh sb="0" eb="2">
      <t>シンパク</t>
    </rPh>
    <phoneticPr fontId="2"/>
  </si>
  <si>
    <t>リレー</t>
    <phoneticPr fontId="2"/>
  </si>
  <si>
    <t>×のべ</t>
    <phoneticPr fontId="2"/>
  </si>
  <si>
    <t>合計</t>
    <rPh sb="0" eb="2">
      <t>ゴウケイ</t>
    </rPh>
    <phoneticPr fontId="2"/>
  </si>
  <si>
    <t>（略称で入力してください。）</t>
    <rPh sb="1" eb="3">
      <t>リャクショウ</t>
    </rPh>
    <rPh sb="4" eb="6">
      <t>ニュウリョク</t>
    </rPh>
    <phoneticPr fontId="2"/>
  </si>
  <si>
    <t>出場種目コードを記入</t>
    <rPh sb="0" eb="2">
      <t>シュツジョウ</t>
    </rPh>
    <rPh sb="2" eb="4">
      <t>シュモク</t>
    </rPh>
    <rPh sb="8" eb="10">
      <t>キニュウ</t>
    </rPh>
    <phoneticPr fontId="2"/>
  </si>
  <si>
    <t>参加料の記入をしてください。</t>
    <rPh sb="0" eb="3">
      <t>サンカリョウ</t>
    </rPh>
    <rPh sb="4" eb="6">
      <t>キニュウ</t>
    </rPh>
    <phoneticPr fontId="2"/>
  </si>
  <si>
    <t>最高記録</t>
    <rPh sb="0" eb="2">
      <t>サイコウ</t>
    </rPh>
    <rPh sb="2" eb="4">
      <t>キロク</t>
    </rPh>
    <phoneticPr fontId="2"/>
  </si>
  <si>
    <t>記録は</t>
    <rPh sb="0" eb="2">
      <t>キロク</t>
    </rPh>
    <phoneticPr fontId="2"/>
  </si>
  <si>
    <t>秒＝.</t>
    <rPh sb="0" eb="1">
      <t>ビョウ</t>
    </rPh>
    <phoneticPr fontId="2"/>
  </si>
  <si>
    <t>数字は半角でお願いします。</t>
    <rPh sb="0" eb="2">
      <t>スウジ</t>
    </rPh>
    <rPh sb="3" eb="5">
      <t>ハンカク</t>
    </rPh>
    <rPh sb="7" eb="8">
      <t>ネガ</t>
    </rPh>
    <phoneticPr fontId="2"/>
  </si>
  <si>
    <t>審判協力者</t>
    <rPh sb="0" eb="2">
      <t>シンパン</t>
    </rPh>
    <rPh sb="2" eb="5">
      <t>キョウリョクシャ</t>
    </rPh>
    <phoneticPr fontId="2"/>
  </si>
  <si>
    <t>（学校でない場合は個人名を入力してください。）</t>
    <rPh sb="1" eb="3">
      <t>ガッコウ</t>
    </rPh>
    <rPh sb="6" eb="8">
      <t>バアイ</t>
    </rPh>
    <rPh sb="9" eb="12">
      <t>コジンメイ</t>
    </rPh>
    <rPh sb="13" eb="15">
      <t>ニュウリョク</t>
    </rPh>
    <phoneticPr fontId="2"/>
  </si>
  <si>
    <t>緊急連絡先</t>
    <rPh sb="0" eb="2">
      <t>キンキュウ</t>
    </rPh>
    <rPh sb="2" eb="5">
      <t>レンラクサキ</t>
    </rPh>
    <phoneticPr fontId="2"/>
  </si>
  <si>
    <t>都道府県名</t>
    <rPh sb="0" eb="4">
      <t>トドウフケン</t>
    </rPh>
    <rPh sb="4" eb="5">
      <t>メイ</t>
    </rPh>
    <phoneticPr fontId="2"/>
  </si>
  <si>
    <t>埼玉</t>
    <rPh sb="0" eb="2">
      <t>サイタマ</t>
    </rPh>
    <phoneticPr fontId="2"/>
  </si>
  <si>
    <t xml:space="preserve">      －　　　－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</si>
  <si>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</si>
  <si>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補助員
協力</t>
    <rPh sb="0" eb="3">
      <t>ホジョイン</t>
    </rPh>
    <rPh sb="4" eb="6">
      <t>キョウリョク</t>
    </rPh>
    <phoneticPr fontId="2"/>
  </si>
  <si>
    <t>可　・不可</t>
    <rPh sb="0" eb="1">
      <t>カ</t>
    </rPh>
    <rPh sb="3" eb="5">
      <t>フカ</t>
    </rPh>
    <phoneticPr fontId="2"/>
  </si>
  <si>
    <t xml:space="preserve">氏名: </t>
    <rPh sb="0" eb="2">
      <t>シメイ</t>
    </rPh>
    <phoneticPr fontId="2"/>
  </si>
  <si>
    <t xml:space="preserve">部署: </t>
    <rPh sb="0" eb="2">
      <t>ブショ</t>
    </rPh>
    <phoneticPr fontId="2"/>
  </si>
  <si>
    <t>どちらかに○印お願いいたします。</t>
    <rPh sb="6" eb="7">
      <t>シルシ</t>
    </rPh>
    <rPh sb="8" eb="9">
      <t>ネガ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</si>
  <si>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</si>
  <si>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</si>
  <si>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張</t>
  </si>
  <si>
    <t>世萍</t>
  </si>
  <si>
    <t>中村</t>
  </si>
  <si>
    <t>夏音</t>
  </si>
  <si>
    <t>佐藤</t>
  </si>
  <si>
    <t>蒼</t>
  </si>
  <si>
    <t>猪俣</t>
  </si>
  <si>
    <t>ちあき</t>
  </si>
  <si>
    <t>分＝.</t>
    <rPh sb="0" eb="1">
      <t>フン</t>
    </rPh>
    <phoneticPr fontId="2"/>
  </si>
  <si>
    <t>人　＝</t>
    <rPh sb="0" eb="1">
      <t>ジン</t>
    </rPh>
    <phoneticPr fontId="2"/>
  </si>
  <si>
    <t>ﾁｰﾑ＝</t>
    <phoneticPr fontId="2"/>
  </si>
  <si>
    <t>①</t>
  </si>
  <si>
    <t>②</t>
  </si>
  <si>
    <t>③</t>
  </si>
  <si>
    <t>④</t>
  </si>
  <si>
    <t>⑤</t>
  </si>
  <si>
    <t>⑥</t>
  </si>
  <si>
    <t>⑦</t>
  </si>
  <si>
    <t>性別コード</t>
    <rPh sb="0" eb="2">
      <t>セイベツ</t>
    </rPh>
    <phoneticPr fontId="2"/>
  </si>
  <si>
    <t>性ｺｰﾄﾞ</t>
    <rPh sb="0" eb="1">
      <t>セイ</t>
    </rPh>
    <phoneticPr fontId="2"/>
  </si>
  <si>
    <t>所属名</t>
    <rPh sb="0" eb="3">
      <t>ショゾクメイ</t>
    </rPh>
    <phoneticPr fontId="12"/>
  </si>
  <si>
    <t>記載責任者</t>
    <rPh sb="0" eb="2">
      <t>キサイ</t>
    </rPh>
    <rPh sb="2" eb="5">
      <t>セキニンシャ</t>
    </rPh>
    <phoneticPr fontId="12"/>
  </si>
  <si>
    <t>男子</t>
    <rPh sb="0" eb="2">
      <t>ダンシ</t>
    </rPh>
    <phoneticPr fontId="12"/>
  </si>
  <si>
    <t>男のべ</t>
    <rPh sb="0" eb="1">
      <t>ダン</t>
    </rPh>
    <phoneticPr fontId="12"/>
  </si>
  <si>
    <t>男リレー</t>
    <rPh sb="0" eb="1">
      <t>ダン</t>
    </rPh>
    <phoneticPr fontId="12"/>
  </si>
  <si>
    <t>女子</t>
    <rPh sb="0" eb="2">
      <t>ジョシ</t>
    </rPh>
    <phoneticPr fontId="12"/>
  </si>
  <si>
    <t>女のべ</t>
    <rPh sb="0" eb="1">
      <t>ジョ</t>
    </rPh>
    <phoneticPr fontId="12"/>
  </si>
  <si>
    <t>女リレー</t>
    <rPh sb="0" eb="1">
      <t>ジョ</t>
    </rPh>
    <phoneticPr fontId="12"/>
  </si>
  <si>
    <t>計</t>
    <rPh sb="0" eb="1">
      <t>ケイ</t>
    </rPh>
    <phoneticPr fontId="12"/>
  </si>
  <si>
    <t>最初の文字</t>
    <rPh sb="0" eb="2">
      <t>サイショ</t>
    </rPh>
    <rPh sb="3" eb="5">
      <t>モジ</t>
    </rPh>
    <phoneticPr fontId="2"/>
  </si>
  <si>
    <t>ひらがなで</t>
    <phoneticPr fontId="2"/>
  </si>
  <si>
    <t>男ﾘﾚｰ人数</t>
    <rPh sb="0" eb="1">
      <t>ダン</t>
    </rPh>
    <rPh sb="4" eb="6">
      <t>ニンズウ</t>
    </rPh>
    <phoneticPr fontId="12"/>
  </si>
  <si>
    <t>女ﾘﾚｰ人数</t>
    <rPh sb="0" eb="1">
      <t>ジョ</t>
    </rPh>
    <rPh sb="4" eb="6">
      <t>ニンズウ</t>
    </rPh>
    <phoneticPr fontId="12"/>
  </si>
  <si>
    <t>ＮＯ，</t>
    <phoneticPr fontId="12"/>
  </si>
  <si>
    <t>リレーは性コードの欄に3.4と記入してください。</t>
    <rPh sb="4" eb="5">
      <t>セイ</t>
    </rPh>
    <rPh sb="9" eb="10">
      <t>ラン</t>
    </rPh>
    <rPh sb="15" eb="17">
      <t>キニュウ</t>
    </rPh>
    <phoneticPr fontId="2"/>
  </si>
  <si>
    <t>氏名記入（氏と名を分けてください。)</t>
    <rPh sb="0" eb="2">
      <t>シメイ</t>
    </rPh>
    <rPh sb="2" eb="4">
      <t>キニュウ</t>
    </rPh>
    <rPh sb="5" eb="6">
      <t>シ</t>
    </rPh>
    <rPh sb="7" eb="8">
      <t>メイ</t>
    </rPh>
    <rPh sb="9" eb="10">
      <t>ワ</t>
    </rPh>
    <phoneticPr fontId="2"/>
  </si>
  <si>
    <t>欄外のここは、何も記入しないで下さいませ。</t>
    <rPh sb="0" eb="1">
      <t>ラン</t>
    </rPh>
    <rPh sb="1" eb="2">
      <t>ソト</t>
    </rPh>
    <rPh sb="7" eb="8">
      <t>ナニ</t>
    </rPh>
    <rPh sb="9" eb="11">
      <t>キニュウ</t>
    </rPh>
    <rPh sb="15" eb="16">
      <t>クダ</t>
    </rPh>
    <phoneticPr fontId="2"/>
  </si>
  <si>
    <t>出場種目</t>
    <rPh sb="0" eb="2">
      <t>シュツジョウ</t>
    </rPh>
    <rPh sb="2" eb="4">
      <t>シュモク</t>
    </rPh>
    <phoneticPr fontId="2"/>
  </si>
  <si>
    <t>男子走幅跳</t>
  </si>
  <si>
    <t>女子走幅跳</t>
  </si>
  <si>
    <t>所属名</t>
    <rPh sb="0" eb="2">
      <t>ショゾク</t>
    </rPh>
    <rPh sb="2" eb="3">
      <t>メイ</t>
    </rPh>
    <phoneticPr fontId="2"/>
  </si>
  <si>
    <t>ﾌﾘ</t>
    <phoneticPr fontId="2"/>
  </si>
  <si>
    <t>ｶﾞﾅ</t>
    <phoneticPr fontId="2"/>
  </si>
  <si>
    <t>ﾜｶﾞ</t>
  </si>
  <si>
    <t>ﾀﾀﾞｼ</t>
  </si>
  <si>
    <t>ｽｽﾞｷ</t>
  </si>
  <si>
    <t>ｼﾝｷ</t>
  </si>
  <si>
    <t>ﾁｮｳ</t>
  </si>
  <si>
    <t>ﾖﾍｲ</t>
  </si>
  <si>
    <t>ｻﾄｳ</t>
  </si>
  <si>
    <t>ｱｵｲ</t>
  </si>
  <si>
    <t>ｲﾉﾏﾀ</t>
  </si>
  <si>
    <t>ﾁｱｷ</t>
  </si>
  <si>
    <t>ﾅｶﾑﾗ</t>
  </si>
  <si>
    <t>ﾅｵﾝ</t>
  </si>
  <si>
    <t>フリガナの記入(半角カタカナで)F８キーにて</t>
    <phoneticPr fontId="2"/>
  </si>
  <si>
    <t>と</t>
    <phoneticPr fontId="2"/>
  </si>
  <si>
    <t>ナンバーカードは、こちらで用意いたします。</t>
    <rPh sb="13" eb="15">
      <t>ヨウイ</t>
    </rPh>
    <phoneticPr fontId="2"/>
  </si>
  <si>
    <t>ｍ＝.</t>
    <phoneticPr fontId="2"/>
  </si>
  <si>
    <t>小学生用</t>
    <rPh sb="0" eb="4">
      <t>ショウガクセイヨウ</t>
    </rPh>
    <phoneticPr fontId="2"/>
  </si>
  <si>
    <t>男子4年100m</t>
    <rPh sb="3" eb="4">
      <t>ネン</t>
    </rPh>
    <phoneticPr fontId="2"/>
  </si>
  <si>
    <t>男子5年6年100m</t>
    <rPh sb="3" eb="4">
      <t>ネン</t>
    </rPh>
    <rPh sb="5" eb="6">
      <t>ネン</t>
    </rPh>
    <phoneticPr fontId="2"/>
  </si>
  <si>
    <t>コンバインドA</t>
    <phoneticPr fontId="2"/>
  </si>
  <si>
    <t>コンバインドB</t>
    <phoneticPr fontId="2"/>
  </si>
  <si>
    <t>女子4年100m</t>
    <rPh sb="3" eb="4">
      <t>ネン</t>
    </rPh>
    <phoneticPr fontId="2"/>
  </si>
  <si>
    <t>女子5年6年100m</t>
    <rPh sb="3" eb="4">
      <t>ネン</t>
    </rPh>
    <rPh sb="5" eb="6">
      <t>ネン</t>
    </rPh>
    <phoneticPr fontId="2"/>
  </si>
  <si>
    <t>所沢小</t>
    <rPh sb="0" eb="2">
      <t>トコロザワ</t>
    </rPh>
    <rPh sb="2" eb="3">
      <t>ショウ</t>
    </rPh>
    <phoneticPr fontId="2"/>
  </si>
  <si>
    <t>鈴木　知義</t>
    <rPh sb="0" eb="2">
      <t>スズキ</t>
    </rPh>
    <rPh sb="3" eb="5">
      <t>トモヨシ</t>
    </rPh>
    <phoneticPr fontId="2"/>
  </si>
  <si>
    <t>石上　啓</t>
    <rPh sb="0" eb="2">
      <t>イシガミ</t>
    </rPh>
    <rPh sb="3" eb="4">
      <t>ケイ</t>
    </rPh>
    <phoneticPr fontId="2"/>
  </si>
  <si>
    <t>フリガナの記入(半角カタカナで)　F８キー</t>
    <rPh sb="5" eb="7">
      <t>キニュウ</t>
    </rPh>
    <rPh sb="8" eb="10">
      <t>ハンカク</t>
    </rPh>
    <phoneticPr fontId="2"/>
  </si>
  <si>
    <t>混合リレー４×100R</t>
    <rPh sb="0" eb="2">
      <t>コンゴウ</t>
    </rPh>
    <phoneticPr fontId="2"/>
  </si>
  <si>
    <t>混合リレー</t>
    <rPh sb="0" eb="2">
      <t>コンゴウ</t>
    </rPh>
    <phoneticPr fontId="2"/>
  </si>
  <si>
    <t>性別を記入　男子＝１　女子＝２ 混合リレー＝３　</t>
    <rPh sb="0" eb="2">
      <t>セイベツ</t>
    </rPh>
    <rPh sb="3" eb="5">
      <t>キニュウ</t>
    </rPh>
    <rPh sb="6" eb="8">
      <t>ダンシ</t>
    </rPh>
    <rPh sb="11" eb="13">
      <t>ジョシ</t>
    </rPh>
    <rPh sb="16" eb="18">
      <t>コンゴウ</t>
    </rPh>
    <phoneticPr fontId="2"/>
  </si>
  <si>
    <t>２０２５ところざわアスレチックフェスティバル大会</t>
    <phoneticPr fontId="2"/>
  </si>
  <si>
    <t>令和 7年 9月    日</t>
    <rPh sb="0" eb="2">
      <t>レイワ</t>
    </rPh>
    <rPh sb="7" eb="8">
      <t>ツキ</t>
    </rPh>
    <phoneticPr fontId="2"/>
  </si>
  <si>
    <t>小学生コンバインドは参加費１０００円です</t>
    <phoneticPr fontId="2"/>
  </si>
  <si>
    <t>男子800m</t>
    <phoneticPr fontId="2"/>
  </si>
  <si>
    <t>女子800m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</si>
</sst>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.05000000000000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b/>
      <sz val="10.050000000000001"/>
      <name val="ＭＳ 明朝"/>
      <family val="1"/>
    </font>
    <font>
      <b/>
      <sz val="18"/>
      <name val="ＭＳ 明朝"/>
      <family val="1"/>
    </font>
    <font>
      <sz val="10.050000000000001"/>
      <name val="ＭＳ 明朝"/>
      <family val="1"/>
    </font>
    <font>
      <sz val="11"/>
      <name val="ＭＳ 明朝"/>
      <family val="1"/>
    </font>
    <font>
      <sz val="14"/>
      <name val="ＭＳ Ｐゴシック"/>
      <family val="3"/>
    </font>
    <font>
      <sz val="6"/>
      <name val="ＭＳ Ｐゴシック"/>
      <family val="3"/>
    </font>
    <font>
      <b/>
      <sz val="10"/>
      <name val="ＭＳ 明朝"/>
      <family val="1"/>
    </font>
    <font>
      <b/>
      <sz val="12"/>
      <name val="ＭＳ 明朝"/>
      <family val="1"/>
    </font>
    <font>
      <b/>
      <sz val="22"/>
      <name val="ＭＳ 明朝"/>
      <family val="1"/>
    </font>
    <font>
      <sz val="10.050000000000001"/>
      <color indexed="10"/>
      <name val="ＭＳ 明朝"/>
      <family val="1"/>
    </font>
    <font>
      <sz val="10.050000000000001"/>
      <color indexed="13"/>
      <name val="ＭＳ 明朝"/>
      <family val="1"/>
    </font>
    <font>
      <sz val="12"/>
      <color indexed="10"/>
      <name val="ＭＳ 明朝"/>
      <family val="1"/>
    </font>
    <font>
      <b/>
      <i/>
      <sz val="8"/>
      <color indexed="10"/>
      <name val="ＭＳ 明朝"/>
      <family val="1"/>
    </font>
    <font>
      <b/>
      <i/>
      <sz val="9"/>
      <color indexed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0.050000000000001"/>
      <color rgb="FF0070C0"/>
      <name val="ＭＳ 明朝"/>
      <family val="1"/>
    </font>
    <font>
      <sz val="6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37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29" borderId="38" applyNumberFormat="0" applyFont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4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0" fillId="0" borderId="41" applyNumberFormat="0" applyFill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34" fillId="31" borderId="4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2" borderId="40" applyNumberFormat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131"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Fill="1" applyAlignme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49" fontId="0" fillId="0" borderId="0" xfId="0" applyNumberFormat="1" applyAlignment="1"/>
    <xf numFmtId="49" fontId="5" fillId="0" borderId="0" xfId="0" applyNumberFormat="1" applyFont="1" applyAlignment="1"/>
    <xf numFmtId="49" fontId="4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/>
    <xf numFmtId="38" fontId="4" fillId="0" borderId="1" xfId="33" applyFont="1" applyBorder="1" applyAlignment="1">
      <alignment horizontal="right"/>
    </xf>
    <xf numFmtId="0" fontId="8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6" fillId="0" borderId="0" xfId="0" applyFont="1" applyAlignment="1"/>
    <xf numFmtId="49" fontId="11" fillId="0" borderId="3" xfId="0" applyNumberFormat="1" applyFont="1" applyBorder="1" applyAlignment="1">
      <alignment horizontal="center" vertical="center" shrinkToFit="1"/>
    </xf>
    <xf numFmtId="0" fontId="0" fillId="0" borderId="0" xfId="0" applyFill="1" applyBorder="1" applyAlignment="1"/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3" fillId="34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0" fillId="34" borderId="19" xfId="0" applyFill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34" borderId="21" xfId="0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34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0" fillId="0" borderId="27" xfId="0" applyBorder="1" applyAlignment="1"/>
    <xf numFmtId="49" fontId="3" fillId="0" borderId="28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17" fillId="0" borderId="0" xfId="0" applyFont="1" applyAlignment="1"/>
    <xf numFmtId="0" fontId="0" fillId="0" borderId="3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4" xfId="0" applyBorder="1" applyAlignment="1">
      <alignment horizontal="right"/>
    </xf>
    <xf numFmtId="0" fontId="0" fillId="0" borderId="32" xfId="0" applyBorder="1" applyAlignment="1">
      <alignment horizontal="left"/>
    </xf>
    <xf numFmtId="49" fontId="5" fillId="0" borderId="0" xfId="0" applyNumberFormat="1" applyFont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0" fontId="8" fillId="0" borderId="0" xfId="0" applyFont="1" applyAlignment="1">
      <alignment shrinkToFit="1"/>
    </xf>
    <xf numFmtId="49" fontId="0" fillId="0" borderId="0" xfId="0" applyNumberFormat="1" applyAlignment="1">
      <alignment shrinkToFit="1"/>
    </xf>
    <xf numFmtId="0" fontId="5" fillId="0" borderId="0" xfId="0" applyFont="1" applyBorder="1" applyAlignment="1">
      <alignment horizontal="left" shrinkToFit="1"/>
    </xf>
    <xf numFmtId="0" fontId="0" fillId="0" borderId="0" xfId="0" applyAlignment="1">
      <alignment shrinkToFit="1"/>
    </xf>
    <xf numFmtId="0" fontId="0" fillId="0" borderId="33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18" fillId="0" borderId="0" xfId="0" applyFont="1" applyAlignment="1"/>
    <xf numFmtId="0" fontId="0" fillId="0" borderId="9" xfId="0" applyFont="1" applyBorder="1" applyAlignment="1">
      <alignment horizontal="center" vertical="center" shrinkToFit="1"/>
    </xf>
    <xf numFmtId="0" fontId="19" fillId="0" borderId="0" xfId="0" applyFont="1" applyAlignment="1"/>
    <xf numFmtId="0" fontId="0" fillId="0" borderId="0" xfId="0" applyFill="1" applyBorder="1" applyAlignment="1">
      <alignment horizontal="center"/>
    </xf>
    <xf numFmtId="0" fontId="3" fillId="0" borderId="15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3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5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0" fillId="0" borderId="0" xfId="0" applyFont="1" applyAlignment="1"/>
    <xf numFmtId="0" fontId="20" fillId="0" borderId="0" xfId="0" applyFont="1" applyAlignment="1"/>
    <xf numFmtId="38" fontId="4" fillId="0" borderId="7" xfId="33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15" fillId="2" borderId="35" xfId="0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27" xfId="0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4" fillId="0" borderId="1" xfId="33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3"/>
  <sheetViews>
    <sheetView tabSelected="1" view="pageBreakPreview" zoomScaleNormal="100" zoomScaleSheetLayoutView="100" workbookViewId="0">
      <selection activeCell="N1" sqref="N1"/>
    </sheetView>
  </sheetViews>
  <sheetFormatPr defaultRowHeight="12" x14ac:dyDescent="0.15"/>
  <cols>
    <col min="1" max="1" width="1.33203125" customWidth="1"/>
    <col min="2" max="2" width="3.6640625" style="2" customWidth="1"/>
    <col min="3" max="3" width="18.5546875" customWidth="1"/>
    <col min="4" max="4" width="1" customWidth="1"/>
    <col min="5" max="5" width="11.88671875" bestFit="1" customWidth="1"/>
    <col min="6" max="6" width="5.5546875" customWidth="1"/>
    <col min="7" max="7" width="6.5546875" customWidth="1"/>
    <col min="8" max="9" width="10" customWidth="1"/>
    <col min="10" max="11" width="7.109375" customWidth="1"/>
    <col min="12" max="12" width="9" customWidth="1"/>
    <col min="13" max="13" width="6.33203125" customWidth="1"/>
    <col min="14" max="14" width="10.33203125" customWidth="1"/>
    <col min="15" max="15" width="10.5546875" style="94" customWidth="1"/>
    <col min="16" max="16" width="9" customWidth="1"/>
  </cols>
  <sheetData>
    <row r="1" spans="2:16" s="24" customFormat="1" ht="21" customHeight="1" x14ac:dyDescent="0.25">
      <c r="B1" s="28"/>
      <c r="C1" s="122" t="s">
        <v>116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12" t="s">
        <v>100</v>
      </c>
      <c r="O1" s="91"/>
    </row>
    <row r="2" spans="2:16" ht="6" customHeight="1" thickBot="1" x14ac:dyDescent="0.2">
      <c r="O2" s="92"/>
    </row>
    <row r="3" spans="2:16" s="1" customFormat="1" ht="12.6" thickBot="1" x14ac:dyDescent="0.2">
      <c r="B3" s="52"/>
      <c r="C3" s="103"/>
      <c r="D3" s="29"/>
      <c r="E3" s="59" t="s">
        <v>13</v>
      </c>
      <c r="F3" s="104" t="s">
        <v>62</v>
      </c>
      <c r="G3" s="61" t="s">
        <v>4</v>
      </c>
      <c r="H3" s="62" t="s">
        <v>5</v>
      </c>
      <c r="I3" s="78" t="s">
        <v>84</v>
      </c>
      <c r="J3" s="79" t="s">
        <v>85</v>
      </c>
      <c r="K3" s="96" t="s">
        <v>83</v>
      </c>
      <c r="L3" s="60" t="s">
        <v>0</v>
      </c>
      <c r="M3" s="63" t="s">
        <v>14</v>
      </c>
      <c r="N3" s="64" t="s">
        <v>80</v>
      </c>
      <c r="O3" s="64" t="s">
        <v>25</v>
      </c>
      <c r="P3" s="77" t="s">
        <v>32</v>
      </c>
    </row>
    <row r="4" spans="2:16" ht="12" customHeight="1" thickTop="1" x14ac:dyDescent="0.15">
      <c r="B4" s="52"/>
      <c r="C4" s="120" t="s">
        <v>102</v>
      </c>
      <c r="D4" s="30"/>
      <c r="E4" s="65">
        <v>1</v>
      </c>
      <c r="F4" s="18"/>
      <c r="G4" s="20"/>
      <c r="H4" s="22"/>
      <c r="I4" s="81"/>
      <c r="J4" s="83"/>
      <c r="K4" s="105">
        <f>E76</f>
        <v>0</v>
      </c>
      <c r="L4" s="18"/>
      <c r="M4" s="20"/>
      <c r="N4" s="97" t="str">
        <f t="shared" ref="N4:N35" si="0">IF(M4="","",VLOOKUP(M4,$B$15:$P$54,2))</f>
        <v/>
      </c>
      <c r="O4" s="88"/>
      <c r="P4" s="66"/>
    </row>
    <row r="5" spans="2:16" ht="12" customHeight="1" thickBot="1" x14ac:dyDescent="0.2">
      <c r="B5" s="52"/>
      <c r="C5" s="121"/>
      <c r="D5" s="30"/>
      <c r="E5" s="67">
        <v>2</v>
      </c>
      <c r="F5" s="19"/>
      <c r="G5" s="21"/>
      <c r="H5" s="23"/>
      <c r="I5" s="82"/>
      <c r="J5" s="84"/>
      <c r="K5" s="105">
        <f t="shared" ref="K5:K68" si="1">$K$4</f>
        <v>0</v>
      </c>
      <c r="L5" s="19"/>
      <c r="M5" s="21"/>
      <c r="N5" s="98" t="str">
        <f t="shared" si="0"/>
        <v/>
      </c>
      <c r="O5" s="89"/>
      <c r="P5" s="68"/>
    </row>
    <row r="6" spans="2:16" ht="12" customHeight="1" x14ac:dyDescent="0.15">
      <c r="B6" s="123"/>
      <c r="C6" s="123"/>
      <c r="D6" s="30"/>
      <c r="E6" s="67">
        <v>3</v>
      </c>
      <c r="F6" s="19"/>
      <c r="G6" s="21"/>
      <c r="H6" s="23"/>
      <c r="I6" s="82"/>
      <c r="J6" s="84"/>
      <c r="K6" s="105">
        <f t="shared" si="1"/>
        <v>0</v>
      </c>
      <c r="L6" s="19"/>
      <c r="M6" s="21"/>
      <c r="N6" s="98" t="str">
        <f t="shared" si="0"/>
        <v/>
      </c>
      <c r="O6" s="89"/>
      <c r="P6" s="68"/>
    </row>
    <row r="7" spans="2:16" ht="12" customHeight="1" x14ac:dyDescent="0.15">
      <c r="B7" s="124" t="s">
        <v>61</v>
      </c>
      <c r="C7" s="125"/>
      <c r="D7" s="30"/>
      <c r="E7" s="67">
        <v>4</v>
      </c>
      <c r="F7" s="19"/>
      <c r="G7" s="21"/>
      <c r="H7" s="23"/>
      <c r="I7" s="82"/>
      <c r="J7" s="84"/>
      <c r="K7" s="105">
        <f t="shared" si="1"/>
        <v>0</v>
      </c>
      <c r="L7" s="19"/>
      <c r="M7" s="21"/>
      <c r="N7" s="98" t="str">
        <f t="shared" si="0"/>
        <v/>
      </c>
      <c r="O7" s="89"/>
      <c r="P7" s="68"/>
    </row>
    <row r="8" spans="2:16" ht="12" customHeight="1" x14ac:dyDescent="0.15">
      <c r="B8" s="107">
        <v>1</v>
      </c>
      <c r="C8" s="108" t="s">
        <v>41</v>
      </c>
      <c r="D8" s="30"/>
      <c r="E8" s="67">
        <v>5</v>
      </c>
      <c r="F8" s="19"/>
      <c r="G8" s="21"/>
      <c r="H8" s="23"/>
      <c r="I8" s="82"/>
      <c r="J8" s="84"/>
      <c r="K8" s="105">
        <f t="shared" si="1"/>
        <v>0</v>
      </c>
      <c r="L8" s="19"/>
      <c r="M8" s="21"/>
      <c r="N8" s="98" t="str">
        <f t="shared" si="0"/>
        <v/>
      </c>
      <c r="O8" s="89"/>
      <c r="P8" s="68"/>
    </row>
    <row r="9" spans="2:16" ht="12" customHeight="1" x14ac:dyDescent="0.15">
      <c r="B9" s="107">
        <v>2</v>
      </c>
      <c r="C9" s="108" t="s">
        <v>42</v>
      </c>
      <c r="D9" s="30"/>
      <c r="E9" s="67">
        <v>6</v>
      </c>
      <c r="F9" s="19"/>
      <c r="G9" s="21"/>
      <c r="H9" s="23"/>
      <c r="I9" s="82"/>
      <c r="J9" s="84"/>
      <c r="K9" s="105">
        <f t="shared" si="1"/>
        <v>0</v>
      </c>
      <c r="L9" s="19"/>
      <c r="M9" s="21"/>
      <c r="N9" s="98" t="str">
        <f t="shared" si="0"/>
        <v/>
      </c>
      <c r="O9" s="89"/>
      <c r="P9" s="68"/>
    </row>
    <row r="10" spans="2:16" ht="12" customHeight="1" x14ac:dyDescent="0.15">
      <c r="B10" s="109">
        <v>3</v>
      </c>
      <c r="C10" s="110" t="s">
        <v>114</v>
      </c>
      <c r="D10" s="30"/>
      <c r="E10" s="67">
        <v>7</v>
      </c>
      <c r="F10" s="19"/>
      <c r="G10" s="21"/>
      <c r="H10" s="23"/>
      <c r="I10" s="82"/>
      <c r="J10" s="84"/>
      <c r="K10" s="105">
        <f t="shared" si="1"/>
        <v>0</v>
      </c>
      <c r="L10" s="19"/>
      <c r="M10" s="21"/>
      <c r="N10" s="98" t="str">
        <f t="shared" si="0"/>
        <v/>
      </c>
      <c r="O10" s="89"/>
      <c r="P10" s="68"/>
    </row>
    <row r="11" spans="2:16" ht="12" customHeight="1" x14ac:dyDescent="0.15">
      <c r="B11" s="103"/>
      <c r="C11" s="103"/>
      <c r="D11" s="30"/>
      <c r="E11" s="67">
        <v>8</v>
      </c>
      <c r="F11" s="19"/>
      <c r="G11" s="21"/>
      <c r="H11" s="23"/>
      <c r="I11" s="82"/>
      <c r="J11" s="84"/>
      <c r="K11" s="105">
        <f t="shared" si="1"/>
        <v>0</v>
      </c>
      <c r="L11" s="19"/>
      <c r="M11" s="21"/>
      <c r="N11" s="98" t="str">
        <f t="shared" si="0"/>
        <v/>
      </c>
      <c r="O11" s="89"/>
      <c r="P11" s="68"/>
    </row>
    <row r="12" spans="2:16" ht="12" customHeight="1" x14ac:dyDescent="0.15">
      <c r="B12" s="52"/>
      <c r="C12" s="54"/>
      <c r="D12" s="30"/>
      <c r="E12" s="67">
        <v>9</v>
      </c>
      <c r="F12" s="19"/>
      <c r="G12" s="21"/>
      <c r="H12" s="23"/>
      <c r="I12" s="82"/>
      <c r="J12" s="84"/>
      <c r="K12" s="105">
        <f t="shared" si="1"/>
        <v>0</v>
      </c>
      <c r="L12" s="19"/>
      <c r="M12" s="21"/>
      <c r="N12" s="98" t="str">
        <f t="shared" si="0"/>
        <v/>
      </c>
      <c r="O12" s="89"/>
      <c r="P12" s="68"/>
    </row>
    <row r="13" spans="2:16" ht="12" customHeight="1" thickBot="1" x14ac:dyDescent="0.2">
      <c r="D13" s="30"/>
      <c r="E13" s="67">
        <v>10</v>
      </c>
      <c r="F13" s="19"/>
      <c r="G13" s="21"/>
      <c r="H13" s="23"/>
      <c r="I13" s="82"/>
      <c r="J13" s="84"/>
      <c r="K13" s="105">
        <f t="shared" si="1"/>
        <v>0</v>
      </c>
      <c r="L13" s="19"/>
      <c r="M13" s="21"/>
      <c r="N13" s="98" t="str">
        <f t="shared" si="0"/>
        <v/>
      </c>
      <c r="O13" s="89"/>
      <c r="P13" s="68"/>
    </row>
    <row r="14" spans="2:16" ht="12" customHeight="1" thickBot="1" x14ac:dyDescent="0.2">
      <c r="B14" s="59" t="s">
        <v>3</v>
      </c>
      <c r="C14" s="55" t="s">
        <v>1</v>
      </c>
      <c r="D14" s="30"/>
      <c r="E14" s="67">
        <v>11</v>
      </c>
      <c r="F14" s="19"/>
      <c r="G14" s="21"/>
      <c r="H14" s="23"/>
      <c r="I14" s="82"/>
      <c r="J14" s="84"/>
      <c r="K14" s="105">
        <f t="shared" si="1"/>
        <v>0</v>
      </c>
      <c r="L14" s="19"/>
      <c r="M14" s="21"/>
      <c r="N14" s="98" t="str">
        <f t="shared" si="0"/>
        <v/>
      </c>
      <c r="O14" s="89"/>
      <c r="P14" s="68"/>
    </row>
    <row r="15" spans="2:16" ht="12" customHeight="1" thickTop="1" x14ac:dyDescent="0.15">
      <c r="B15" s="65">
        <v>1</v>
      </c>
      <c r="C15" s="56" t="s">
        <v>103</v>
      </c>
      <c r="D15" s="30"/>
      <c r="E15" s="67">
        <v>12</v>
      </c>
      <c r="F15" s="19"/>
      <c r="G15" s="21"/>
      <c r="H15" s="23"/>
      <c r="I15" s="82"/>
      <c r="J15" s="84"/>
      <c r="K15" s="105">
        <f t="shared" si="1"/>
        <v>0</v>
      </c>
      <c r="L15" s="19"/>
      <c r="M15" s="21"/>
      <c r="N15" s="98" t="str">
        <f t="shared" si="0"/>
        <v/>
      </c>
      <c r="O15" s="89"/>
      <c r="P15" s="68"/>
    </row>
    <row r="16" spans="2:16" ht="12" customHeight="1" x14ac:dyDescent="0.15">
      <c r="B16" s="67">
        <v>2</v>
      </c>
      <c r="C16" s="56" t="s">
        <v>104</v>
      </c>
      <c r="D16" s="30"/>
      <c r="E16" s="67">
        <v>13</v>
      </c>
      <c r="F16" s="19"/>
      <c r="G16" s="21"/>
      <c r="H16" s="23"/>
      <c r="I16" s="82"/>
      <c r="J16" s="84"/>
      <c r="K16" s="105">
        <f t="shared" si="1"/>
        <v>0</v>
      </c>
      <c r="L16" s="19"/>
      <c r="M16" s="21"/>
      <c r="N16" s="98" t="str">
        <f t="shared" si="0"/>
        <v/>
      </c>
      <c r="O16" s="89"/>
      <c r="P16" s="68"/>
    </row>
    <row r="17" spans="2:16" ht="12" customHeight="1" x14ac:dyDescent="0.15">
      <c r="B17" s="67">
        <v>3</v>
      </c>
      <c r="C17" s="56" t="s">
        <v>119</v>
      </c>
      <c r="D17" s="30"/>
      <c r="E17" s="67">
        <v>14</v>
      </c>
      <c r="F17" s="19"/>
      <c r="G17" s="21"/>
      <c r="H17" s="23"/>
      <c r="I17" s="82"/>
      <c r="J17" s="84"/>
      <c r="K17" s="105">
        <f t="shared" si="1"/>
        <v>0</v>
      </c>
      <c r="L17" s="19"/>
      <c r="M17" s="21"/>
      <c r="N17" s="98" t="str">
        <f t="shared" si="0"/>
        <v/>
      </c>
      <c r="O17" s="89"/>
      <c r="P17" s="68"/>
    </row>
    <row r="18" spans="2:16" ht="12" customHeight="1" x14ac:dyDescent="0.15">
      <c r="B18" s="67">
        <v>4</v>
      </c>
      <c r="C18" s="56"/>
      <c r="D18" s="30"/>
      <c r="E18" s="67">
        <v>15</v>
      </c>
      <c r="F18" s="19"/>
      <c r="G18" s="21"/>
      <c r="H18" s="23"/>
      <c r="I18" s="82"/>
      <c r="J18" s="84"/>
      <c r="K18" s="105">
        <f t="shared" si="1"/>
        <v>0</v>
      </c>
      <c r="L18" s="19"/>
      <c r="M18" s="21"/>
      <c r="N18" s="98" t="str">
        <f t="shared" si="0"/>
        <v/>
      </c>
      <c r="O18" s="89"/>
      <c r="P18" s="68"/>
    </row>
    <row r="19" spans="2:16" ht="12" customHeight="1" x14ac:dyDescent="0.15">
      <c r="B19" s="67">
        <v>5</v>
      </c>
      <c r="C19" s="56"/>
      <c r="D19" s="30"/>
      <c r="E19" s="67">
        <v>16</v>
      </c>
      <c r="F19" s="19"/>
      <c r="G19" s="21"/>
      <c r="H19" s="23"/>
      <c r="I19" s="82"/>
      <c r="J19" s="84"/>
      <c r="K19" s="105">
        <f t="shared" si="1"/>
        <v>0</v>
      </c>
      <c r="L19" s="19"/>
      <c r="M19" s="21"/>
      <c r="N19" s="98" t="str">
        <f t="shared" si="0"/>
        <v/>
      </c>
      <c r="O19" s="89"/>
      <c r="P19" s="68"/>
    </row>
    <row r="20" spans="2:16" ht="12" customHeight="1" x14ac:dyDescent="0.15">
      <c r="B20" s="67">
        <v>6</v>
      </c>
      <c r="C20" s="56"/>
      <c r="D20" s="30"/>
      <c r="E20" s="67">
        <v>17</v>
      </c>
      <c r="F20" s="19"/>
      <c r="G20" s="21"/>
      <c r="H20" s="23"/>
      <c r="I20" s="82"/>
      <c r="J20" s="84"/>
      <c r="K20" s="105">
        <f t="shared" si="1"/>
        <v>0</v>
      </c>
      <c r="L20" s="19"/>
      <c r="M20" s="21"/>
      <c r="N20" s="98" t="str">
        <f t="shared" si="0"/>
        <v/>
      </c>
      <c r="O20" s="89"/>
      <c r="P20" s="68"/>
    </row>
    <row r="21" spans="2:16" ht="12" customHeight="1" x14ac:dyDescent="0.15">
      <c r="B21" s="67">
        <v>7</v>
      </c>
      <c r="C21" s="56"/>
      <c r="D21" s="30"/>
      <c r="E21" s="67">
        <v>18</v>
      </c>
      <c r="F21" s="19"/>
      <c r="G21" s="21"/>
      <c r="H21" s="23"/>
      <c r="I21" s="82"/>
      <c r="J21" s="84"/>
      <c r="K21" s="105">
        <f t="shared" si="1"/>
        <v>0</v>
      </c>
      <c r="L21" s="19"/>
      <c r="M21" s="21"/>
      <c r="N21" s="98" t="str">
        <f t="shared" si="0"/>
        <v/>
      </c>
      <c r="O21" s="89"/>
      <c r="P21" s="68"/>
    </row>
    <row r="22" spans="2:16" ht="12" customHeight="1" x14ac:dyDescent="0.15">
      <c r="B22" s="67">
        <v>8</v>
      </c>
      <c r="C22" s="56"/>
      <c r="D22" s="30"/>
      <c r="E22" s="67">
        <v>19</v>
      </c>
      <c r="F22" s="19"/>
      <c r="G22" s="21"/>
      <c r="H22" s="23"/>
      <c r="I22" s="82"/>
      <c r="J22" s="84"/>
      <c r="K22" s="105">
        <f t="shared" si="1"/>
        <v>0</v>
      </c>
      <c r="L22" s="19"/>
      <c r="M22" s="21"/>
      <c r="N22" s="98" t="str">
        <f t="shared" si="0"/>
        <v/>
      </c>
      <c r="O22" s="89"/>
      <c r="P22" s="68"/>
    </row>
    <row r="23" spans="2:16" ht="12" customHeight="1" x14ac:dyDescent="0.15">
      <c r="B23" s="67">
        <v>9</v>
      </c>
      <c r="C23" s="56"/>
      <c r="D23" s="30"/>
      <c r="E23" s="67">
        <v>20</v>
      </c>
      <c r="F23" s="19"/>
      <c r="G23" s="21"/>
      <c r="H23" s="23"/>
      <c r="I23" s="82"/>
      <c r="J23" s="84"/>
      <c r="K23" s="105">
        <f t="shared" si="1"/>
        <v>0</v>
      </c>
      <c r="L23" s="19"/>
      <c r="M23" s="21"/>
      <c r="N23" s="98" t="str">
        <f t="shared" si="0"/>
        <v/>
      </c>
      <c r="O23" s="89"/>
      <c r="P23" s="68"/>
    </row>
    <row r="24" spans="2:16" ht="12" customHeight="1" x14ac:dyDescent="0.15">
      <c r="B24" s="67">
        <v>10</v>
      </c>
      <c r="C24" s="56"/>
      <c r="D24" s="30"/>
      <c r="E24" s="67">
        <v>21</v>
      </c>
      <c r="F24" s="19"/>
      <c r="G24" s="21"/>
      <c r="H24" s="23"/>
      <c r="I24" s="82"/>
      <c r="J24" s="84"/>
      <c r="K24" s="105">
        <f t="shared" si="1"/>
        <v>0</v>
      </c>
      <c r="L24" s="19"/>
      <c r="M24" s="21"/>
      <c r="N24" s="98" t="str">
        <f t="shared" si="0"/>
        <v/>
      </c>
      <c r="O24" s="89"/>
      <c r="P24" s="68"/>
    </row>
    <row r="25" spans="2:16" ht="12" customHeight="1" x14ac:dyDescent="0.15">
      <c r="B25" s="67">
        <v>11</v>
      </c>
      <c r="C25" s="101" t="s">
        <v>113</v>
      </c>
      <c r="D25" s="30"/>
      <c r="E25" s="67">
        <v>22</v>
      </c>
      <c r="F25" s="19"/>
      <c r="G25" s="21"/>
      <c r="H25" s="23"/>
      <c r="I25" s="82"/>
      <c r="J25" s="84"/>
      <c r="K25" s="105">
        <f t="shared" si="1"/>
        <v>0</v>
      </c>
      <c r="L25" s="19"/>
      <c r="M25" s="21"/>
      <c r="N25" s="98" t="str">
        <f t="shared" si="0"/>
        <v/>
      </c>
      <c r="O25" s="89"/>
      <c r="P25" s="68"/>
    </row>
    <row r="26" spans="2:16" ht="12" customHeight="1" x14ac:dyDescent="0.15">
      <c r="B26" s="67">
        <v>12</v>
      </c>
      <c r="C26" s="101"/>
      <c r="D26" s="30"/>
      <c r="E26" s="67">
        <v>23</v>
      </c>
      <c r="F26" s="19"/>
      <c r="G26" s="21"/>
      <c r="H26" s="23"/>
      <c r="I26" s="82"/>
      <c r="J26" s="84"/>
      <c r="K26" s="105">
        <f t="shared" si="1"/>
        <v>0</v>
      </c>
      <c r="L26" s="19"/>
      <c r="M26" s="21"/>
      <c r="N26" s="98" t="str">
        <f t="shared" si="0"/>
        <v/>
      </c>
      <c r="O26" s="89"/>
      <c r="P26" s="68"/>
    </row>
    <row r="27" spans="2:16" ht="12" customHeight="1" x14ac:dyDescent="0.15">
      <c r="B27" s="67">
        <v>13</v>
      </c>
      <c r="C27" s="56"/>
      <c r="D27" s="30"/>
      <c r="E27" s="67">
        <v>24</v>
      </c>
      <c r="F27" s="19"/>
      <c r="G27" s="21"/>
      <c r="H27" s="23"/>
      <c r="I27" s="82"/>
      <c r="J27" s="84"/>
      <c r="K27" s="105">
        <f t="shared" si="1"/>
        <v>0</v>
      </c>
      <c r="L27" s="19"/>
      <c r="M27" s="21"/>
      <c r="N27" s="98" t="str">
        <f t="shared" si="0"/>
        <v/>
      </c>
      <c r="O27" s="89"/>
      <c r="P27" s="68"/>
    </row>
    <row r="28" spans="2:16" ht="12" customHeight="1" x14ac:dyDescent="0.15">
      <c r="B28" s="67">
        <v>14</v>
      </c>
      <c r="C28" s="56" t="s">
        <v>81</v>
      </c>
      <c r="D28" s="30"/>
      <c r="E28" s="67">
        <v>25</v>
      </c>
      <c r="F28" s="19"/>
      <c r="G28" s="21"/>
      <c r="H28" s="23"/>
      <c r="I28" s="82"/>
      <c r="J28" s="84"/>
      <c r="K28" s="105">
        <f t="shared" si="1"/>
        <v>0</v>
      </c>
      <c r="L28" s="19"/>
      <c r="M28" s="21"/>
      <c r="N28" s="98" t="str">
        <f t="shared" si="0"/>
        <v/>
      </c>
      <c r="O28" s="89"/>
      <c r="P28" s="68"/>
    </row>
    <row r="29" spans="2:16" ht="12" customHeight="1" x14ac:dyDescent="0.15">
      <c r="B29" s="67">
        <v>15</v>
      </c>
      <c r="C29" s="56"/>
      <c r="D29" s="30"/>
      <c r="E29" s="67">
        <v>26</v>
      </c>
      <c r="F29" s="19"/>
      <c r="G29" s="21"/>
      <c r="H29" s="23"/>
      <c r="I29" s="82"/>
      <c r="J29" s="84"/>
      <c r="K29" s="105">
        <f t="shared" si="1"/>
        <v>0</v>
      </c>
      <c r="L29" s="19"/>
      <c r="M29" s="21"/>
      <c r="N29" s="98" t="str">
        <f t="shared" si="0"/>
        <v/>
      </c>
      <c r="O29" s="89"/>
      <c r="P29" s="68"/>
    </row>
    <row r="30" spans="2:16" ht="12" customHeight="1" x14ac:dyDescent="0.15">
      <c r="B30" s="67">
        <v>16</v>
      </c>
      <c r="C30" s="56" t="s">
        <v>105</v>
      </c>
      <c r="D30" s="30"/>
      <c r="E30" s="67">
        <v>27</v>
      </c>
      <c r="F30" s="19"/>
      <c r="G30" s="21"/>
      <c r="H30" s="23"/>
      <c r="I30" s="82"/>
      <c r="J30" s="84"/>
      <c r="K30" s="105">
        <f t="shared" si="1"/>
        <v>0</v>
      </c>
      <c r="L30" s="19"/>
      <c r="M30" s="21"/>
      <c r="N30" s="98" t="str">
        <f t="shared" si="0"/>
        <v/>
      </c>
      <c r="O30" s="89"/>
      <c r="P30" s="68"/>
    </row>
    <row r="31" spans="2:16" ht="12" customHeight="1" x14ac:dyDescent="0.15">
      <c r="B31" s="67">
        <v>17</v>
      </c>
      <c r="C31" s="56" t="s">
        <v>106</v>
      </c>
      <c r="D31" s="30"/>
      <c r="E31" s="67">
        <v>28</v>
      </c>
      <c r="F31" s="19"/>
      <c r="G31" s="21"/>
      <c r="H31" s="23"/>
      <c r="I31" s="82"/>
      <c r="J31" s="84"/>
      <c r="K31" s="105">
        <f t="shared" si="1"/>
        <v>0</v>
      </c>
      <c r="L31" s="19"/>
      <c r="M31" s="21"/>
      <c r="N31" s="98" t="str">
        <f t="shared" si="0"/>
        <v/>
      </c>
      <c r="O31" s="89"/>
      <c r="P31" s="68"/>
    </row>
    <row r="32" spans="2:16" ht="12" customHeight="1" x14ac:dyDescent="0.15">
      <c r="B32" s="67">
        <v>18</v>
      </c>
      <c r="C32" s="56"/>
      <c r="D32" s="30"/>
      <c r="E32" s="67">
        <v>29</v>
      </c>
      <c r="F32" s="19"/>
      <c r="G32" s="21"/>
      <c r="H32" s="23"/>
      <c r="I32" s="82"/>
      <c r="J32" s="84"/>
      <c r="K32" s="105">
        <f t="shared" si="1"/>
        <v>0</v>
      </c>
      <c r="L32" s="19"/>
      <c r="M32" s="21"/>
      <c r="N32" s="98" t="str">
        <f t="shared" si="0"/>
        <v/>
      </c>
      <c r="O32" s="89"/>
      <c r="P32" s="68"/>
    </row>
    <row r="33" spans="2:16" ht="12" customHeight="1" x14ac:dyDescent="0.15">
      <c r="B33" s="67">
        <v>19</v>
      </c>
      <c r="C33" s="56"/>
      <c r="D33" s="30"/>
      <c r="E33" s="67">
        <v>30</v>
      </c>
      <c r="F33" s="19"/>
      <c r="G33" s="21"/>
      <c r="H33" s="23"/>
      <c r="I33" s="82"/>
      <c r="J33" s="84"/>
      <c r="K33" s="105">
        <f t="shared" si="1"/>
        <v>0</v>
      </c>
      <c r="L33" s="19"/>
      <c r="M33" s="21"/>
      <c r="N33" s="98" t="str">
        <f t="shared" si="0"/>
        <v/>
      </c>
      <c r="O33" s="89"/>
      <c r="P33" s="68"/>
    </row>
    <row r="34" spans="2:16" ht="12" customHeight="1" x14ac:dyDescent="0.15">
      <c r="B34" s="67">
        <v>20</v>
      </c>
      <c r="C34" s="56"/>
      <c r="D34" s="30"/>
      <c r="E34" s="67">
        <v>31</v>
      </c>
      <c r="F34" s="19"/>
      <c r="G34" s="21"/>
      <c r="H34" s="23"/>
      <c r="I34" s="82"/>
      <c r="J34" s="84"/>
      <c r="K34" s="105">
        <f t="shared" si="1"/>
        <v>0</v>
      </c>
      <c r="L34" s="19"/>
      <c r="M34" s="21"/>
      <c r="N34" s="98" t="str">
        <f t="shared" si="0"/>
        <v/>
      </c>
      <c r="O34" s="89"/>
      <c r="P34" s="68"/>
    </row>
    <row r="35" spans="2:16" ht="12" customHeight="1" x14ac:dyDescent="0.15">
      <c r="B35" s="67">
        <v>21</v>
      </c>
      <c r="C35" s="56"/>
      <c r="D35" s="30"/>
      <c r="E35" s="67">
        <v>32</v>
      </c>
      <c r="F35" s="19"/>
      <c r="G35" s="21"/>
      <c r="H35" s="23"/>
      <c r="I35" s="82"/>
      <c r="J35" s="84"/>
      <c r="K35" s="105">
        <f t="shared" si="1"/>
        <v>0</v>
      </c>
      <c r="L35" s="19"/>
      <c r="M35" s="21"/>
      <c r="N35" s="98" t="str">
        <f t="shared" si="0"/>
        <v/>
      </c>
      <c r="O35" s="89"/>
      <c r="P35" s="68"/>
    </row>
    <row r="36" spans="2:16" ht="12" customHeight="1" x14ac:dyDescent="0.15">
      <c r="B36" s="67">
        <v>22</v>
      </c>
      <c r="C36" s="56"/>
      <c r="D36" s="30"/>
      <c r="E36" s="67">
        <v>33</v>
      </c>
      <c r="F36" s="19"/>
      <c r="G36" s="21"/>
      <c r="H36" s="23"/>
      <c r="I36" s="82"/>
      <c r="J36" s="84"/>
      <c r="K36" s="105">
        <f t="shared" si="1"/>
        <v>0</v>
      </c>
      <c r="L36" s="19"/>
      <c r="M36" s="21"/>
      <c r="N36" s="98" t="str">
        <f t="shared" ref="N36:N67" si="2">IF(M36="","",VLOOKUP(M36,$B$15:$P$54,2))</f>
        <v/>
      </c>
      <c r="O36" s="89"/>
      <c r="P36" s="68"/>
    </row>
    <row r="37" spans="2:16" ht="12" customHeight="1" x14ac:dyDescent="0.15">
      <c r="B37" s="67">
        <v>23</v>
      </c>
      <c r="C37" s="57" t="s">
        <v>107</v>
      </c>
      <c r="D37" s="30"/>
      <c r="E37" s="67">
        <v>34</v>
      </c>
      <c r="F37" s="19"/>
      <c r="G37" s="21"/>
      <c r="H37" s="23"/>
      <c r="I37" s="82"/>
      <c r="J37" s="84"/>
      <c r="K37" s="105">
        <f t="shared" si="1"/>
        <v>0</v>
      </c>
      <c r="L37" s="19"/>
      <c r="M37" s="21"/>
      <c r="N37" s="98" t="str">
        <f t="shared" si="2"/>
        <v/>
      </c>
      <c r="O37" s="89"/>
      <c r="P37" s="68"/>
    </row>
    <row r="38" spans="2:16" ht="12" customHeight="1" x14ac:dyDescent="0.15">
      <c r="B38" s="67">
        <v>24</v>
      </c>
      <c r="C38" s="57" t="s">
        <v>108</v>
      </c>
      <c r="D38" s="30"/>
      <c r="E38" s="67">
        <v>35</v>
      </c>
      <c r="F38" s="19"/>
      <c r="G38" s="21"/>
      <c r="H38" s="23"/>
      <c r="I38" s="82"/>
      <c r="J38" s="84"/>
      <c r="K38" s="105">
        <f t="shared" si="1"/>
        <v>0</v>
      </c>
      <c r="L38" s="19"/>
      <c r="M38" s="21"/>
      <c r="N38" s="98" t="str">
        <f t="shared" si="2"/>
        <v/>
      </c>
      <c r="O38" s="89"/>
      <c r="P38" s="68"/>
    </row>
    <row r="39" spans="2:16" ht="12" customHeight="1" x14ac:dyDescent="0.15">
      <c r="B39" s="67">
        <v>25</v>
      </c>
      <c r="C39" s="57" t="s">
        <v>120</v>
      </c>
      <c r="D39" s="30"/>
      <c r="E39" s="67">
        <v>36</v>
      </c>
      <c r="F39" s="19"/>
      <c r="G39" s="21"/>
      <c r="H39" s="23"/>
      <c r="I39" s="82"/>
      <c r="J39" s="84"/>
      <c r="K39" s="105">
        <f t="shared" si="1"/>
        <v>0</v>
      </c>
      <c r="L39" s="19"/>
      <c r="M39" s="21"/>
      <c r="N39" s="98" t="str">
        <f t="shared" si="2"/>
        <v/>
      </c>
      <c r="O39" s="89"/>
      <c r="P39" s="68"/>
    </row>
    <row r="40" spans="2:16" ht="12" customHeight="1" x14ac:dyDescent="0.15">
      <c r="B40" s="67">
        <v>26</v>
      </c>
      <c r="C40" s="57"/>
      <c r="D40" s="30"/>
      <c r="E40" s="67">
        <v>37</v>
      </c>
      <c r="F40" s="19"/>
      <c r="G40" s="21"/>
      <c r="H40" s="23"/>
      <c r="I40" s="82"/>
      <c r="J40" s="84"/>
      <c r="K40" s="105">
        <f t="shared" si="1"/>
        <v>0</v>
      </c>
      <c r="L40" s="19"/>
      <c r="M40" s="21"/>
      <c r="N40" s="98" t="str">
        <f t="shared" si="2"/>
        <v/>
      </c>
      <c r="O40" s="89"/>
      <c r="P40" s="68"/>
    </row>
    <row r="41" spans="2:16" ht="12" customHeight="1" x14ac:dyDescent="0.15">
      <c r="B41" s="67">
        <v>27</v>
      </c>
      <c r="C41" s="57"/>
      <c r="D41" s="30"/>
      <c r="E41" s="67">
        <v>38</v>
      </c>
      <c r="F41" s="19"/>
      <c r="G41" s="21"/>
      <c r="H41" s="23"/>
      <c r="I41" s="82"/>
      <c r="J41" s="84"/>
      <c r="K41" s="105">
        <f t="shared" si="1"/>
        <v>0</v>
      </c>
      <c r="L41" s="19"/>
      <c r="M41" s="21"/>
      <c r="N41" s="98" t="str">
        <f t="shared" si="2"/>
        <v/>
      </c>
      <c r="O41" s="89"/>
      <c r="P41" s="68"/>
    </row>
    <row r="42" spans="2:16" ht="12" customHeight="1" x14ac:dyDescent="0.15">
      <c r="B42" s="67">
        <v>28</v>
      </c>
      <c r="C42" s="57"/>
      <c r="D42" s="30"/>
      <c r="E42" s="67">
        <v>39</v>
      </c>
      <c r="F42" s="19"/>
      <c r="G42" s="21"/>
      <c r="H42" s="23"/>
      <c r="I42" s="82"/>
      <c r="J42" s="84"/>
      <c r="K42" s="105">
        <f t="shared" si="1"/>
        <v>0</v>
      </c>
      <c r="L42" s="19"/>
      <c r="M42" s="21"/>
      <c r="N42" s="98" t="str">
        <f t="shared" si="2"/>
        <v/>
      </c>
      <c r="O42" s="89"/>
      <c r="P42" s="68"/>
    </row>
    <row r="43" spans="2:16" ht="12" customHeight="1" x14ac:dyDescent="0.15">
      <c r="B43" s="67">
        <v>29</v>
      </c>
      <c r="C43" s="57"/>
      <c r="D43" s="30"/>
      <c r="E43" s="67">
        <v>40</v>
      </c>
      <c r="F43" s="19"/>
      <c r="G43" s="21"/>
      <c r="H43" s="23"/>
      <c r="I43" s="82"/>
      <c r="J43" s="84"/>
      <c r="K43" s="105">
        <f t="shared" si="1"/>
        <v>0</v>
      </c>
      <c r="L43" s="19"/>
      <c r="M43" s="21"/>
      <c r="N43" s="98" t="str">
        <f t="shared" si="2"/>
        <v/>
      </c>
      <c r="O43" s="89"/>
      <c r="P43" s="68"/>
    </row>
    <row r="44" spans="2:16" ht="12" customHeight="1" x14ac:dyDescent="0.15">
      <c r="B44" s="67">
        <v>30</v>
      </c>
      <c r="C44" s="57"/>
      <c r="D44" s="30"/>
      <c r="E44" s="67">
        <v>41</v>
      </c>
      <c r="F44" s="19"/>
      <c r="G44" s="21"/>
      <c r="H44" s="23"/>
      <c r="I44" s="82"/>
      <c r="J44" s="84"/>
      <c r="K44" s="105">
        <f t="shared" si="1"/>
        <v>0</v>
      </c>
      <c r="L44" s="19"/>
      <c r="M44" s="21"/>
      <c r="N44" s="98" t="str">
        <f t="shared" si="2"/>
        <v/>
      </c>
      <c r="O44" s="89"/>
      <c r="P44" s="68"/>
    </row>
    <row r="45" spans="2:16" ht="12" customHeight="1" x14ac:dyDescent="0.15">
      <c r="B45" s="67">
        <v>31</v>
      </c>
      <c r="C45" s="57"/>
      <c r="D45" s="30"/>
      <c r="E45" s="67">
        <v>42</v>
      </c>
      <c r="F45" s="19"/>
      <c r="G45" s="21"/>
      <c r="H45" s="23"/>
      <c r="I45" s="82"/>
      <c r="J45" s="84"/>
      <c r="K45" s="105">
        <f t="shared" si="1"/>
        <v>0</v>
      </c>
      <c r="L45" s="19"/>
      <c r="M45" s="21"/>
      <c r="N45" s="98" t="str">
        <f t="shared" si="2"/>
        <v/>
      </c>
      <c r="O45" s="89"/>
      <c r="P45" s="68"/>
    </row>
    <row r="46" spans="2:16" ht="12" customHeight="1" x14ac:dyDescent="0.15">
      <c r="B46" s="67">
        <v>32</v>
      </c>
      <c r="C46" s="57"/>
      <c r="D46" s="30"/>
      <c r="E46" s="67">
        <v>43</v>
      </c>
      <c r="F46" s="19"/>
      <c r="G46" s="21"/>
      <c r="H46" s="23"/>
      <c r="I46" s="82"/>
      <c r="J46" s="84"/>
      <c r="K46" s="105">
        <f t="shared" si="1"/>
        <v>0</v>
      </c>
      <c r="L46" s="19"/>
      <c r="M46" s="21"/>
      <c r="N46" s="98" t="str">
        <f t="shared" si="2"/>
        <v/>
      </c>
      <c r="O46" s="89"/>
      <c r="P46" s="68"/>
    </row>
    <row r="47" spans="2:16" ht="12" customHeight="1" x14ac:dyDescent="0.15">
      <c r="B47" s="67">
        <v>33</v>
      </c>
      <c r="C47" s="57"/>
      <c r="D47" s="30"/>
      <c r="E47" s="67">
        <v>44</v>
      </c>
      <c r="F47" s="19"/>
      <c r="G47" s="21"/>
      <c r="H47" s="23"/>
      <c r="I47" s="82"/>
      <c r="J47" s="84"/>
      <c r="K47" s="105">
        <f t="shared" si="1"/>
        <v>0</v>
      </c>
      <c r="L47" s="19"/>
      <c r="M47" s="21"/>
      <c r="N47" s="98" t="str">
        <f t="shared" si="2"/>
        <v/>
      </c>
      <c r="O47" s="89"/>
      <c r="P47" s="68"/>
    </row>
    <row r="48" spans="2:16" ht="12" customHeight="1" x14ac:dyDescent="0.15">
      <c r="B48" s="67">
        <v>34</v>
      </c>
      <c r="C48" s="57"/>
      <c r="D48" s="30"/>
      <c r="E48" s="67">
        <v>45</v>
      </c>
      <c r="F48" s="19"/>
      <c r="G48" s="21"/>
      <c r="H48" s="23"/>
      <c r="I48" s="82"/>
      <c r="J48" s="84"/>
      <c r="K48" s="105">
        <f t="shared" si="1"/>
        <v>0</v>
      </c>
      <c r="L48" s="19"/>
      <c r="M48" s="21"/>
      <c r="N48" s="98" t="str">
        <f t="shared" si="2"/>
        <v/>
      </c>
      <c r="O48" s="89"/>
      <c r="P48" s="68"/>
    </row>
    <row r="49" spans="2:16" ht="12" customHeight="1" x14ac:dyDescent="0.15">
      <c r="B49" s="67">
        <v>35</v>
      </c>
      <c r="C49" s="58" t="s">
        <v>82</v>
      </c>
      <c r="D49" s="30"/>
      <c r="E49" s="67">
        <v>46</v>
      </c>
      <c r="F49" s="19"/>
      <c r="G49" s="21"/>
      <c r="H49" s="23"/>
      <c r="I49" s="82"/>
      <c r="J49" s="84"/>
      <c r="K49" s="105">
        <f t="shared" si="1"/>
        <v>0</v>
      </c>
      <c r="L49" s="19"/>
      <c r="M49" s="21"/>
      <c r="N49" s="98" t="str">
        <f t="shared" si="2"/>
        <v/>
      </c>
      <c r="O49" s="89"/>
      <c r="P49" s="68"/>
    </row>
    <row r="50" spans="2:16" ht="12" customHeight="1" x14ac:dyDescent="0.15">
      <c r="B50" s="67">
        <v>36</v>
      </c>
      <c r="C50" s="57"/>
      <c r="D50" s="30"/>
      <c r="E50" s="67">
        <v>47</v>
      </c>
      <c r="F50" s="19"/>
      <c r="G50" s="21"/>
      <c r="H50" s="23"/>
      <c r="I50" s="82"/>
      <c r="J50" s="84"/>
      <c r="K50" s="105">
        <f t="shared" si="1"/>
        <v>0</v>
      </c>
      <c r="L50" s="19"/>
      <c r="M50" s="21"/>
      <c r="N50" s="98" t="str">
        <f t="shared" si="2"/>
        <v/>
      </c>
      <c r="O50" s="89"/>
      <c r="P50" s="68"/>
    </row>
    <row r="51" spans="2:16" ht="12" customHeight="1" x14ac:dyDescent="0.15">
      <c r="B51" s="67">
        <v>37</v>
      </c>
      <c r="C51" s="57" t="s">
        <v>105</v>
      </c>
      <c r="D51" s="30"/>
      <c r="E51" s="67">
        <v>48</v>
      </c>
      <c r="F51" s="19"/>
      <c r="G51" s="21"/>
      <c r="H51" s="23"/>
      <c r="I51" s="82"/>
      <c r="J51" s="84"/>
      <c r="K51" s="105">
        <f t="shared" si="1"/>
        <v>0</v>
      </c>
      <c r="L51" s="19"/>
      <c r="M51" s="21"/>
      <c r="N51" s="98" t="str">
        <f t="shared" si="2"/>
        <v/>
      </c>
      <c r="O51" s="89"/>
      <c r="P51" s="68"/>
    </row>
    <row r="52" spans="2:16" ht="12" customHeight="1" x14ac:dyDescent="0.15">
      <c r="B52" s="67">
        <v>38</v>
      </c>
      <c r="C52" s="57" t="s">
        <v>106</v>
      </c>
      <c r="D52" s="30"/>
      <c r="E52" s="67">
        <v>49</v>
      </c>
      <c r="F52" s="19"/>
      <c r="G52" s="21"/>
      <c r="H52" s="23"/>
      <c r="I52" s="82"/>
      <c r="J52" s="84"/>
      <c r="K52" s="105">
        <f t="shared" si="1"/>
        <v>0</v>
      </c>
      <c r="L52" s="19"/>
      <c r="M52" s="21"/>
      <c r="N52" s="98" t="str">
        <f t="shared" si="2"/>
        <v/>
      </c>
      <c r="O52" s="89"/>
      <c r="P52" s="68"/>
    </row>
    <row r="53" spans="2:16" ht="12" customHeight="1" x14ac:dyDescent="0.15">
      <c r="B53" s="67">
        <v>39</v>
      </c>
      <c r="C53" s="57"/>
      <c r="D53" s="30"/>
      <c r="E53" s="67">
        <v>50</v>
      </c>
      <c r="F53" s="19"/>
      <c r="G53" s="21"/>
      <c r="H53" s="23"/>
      <c r="I53" s="82"/>
      <c r="J53" s="84"/>
      <c r="K53" s="105">
        <f t="shared" si="1"/>
        <v>0</v>
      </c>
      <c r="L53" s="19"/>
      <c r="M53" s="21"/>
      <c r="N53" s="98" t="str">
        <f t="shared" si="2"/>
        <v/>
      </c>
      <c r="O53" s="89"/>
      <c r="P53" s="68"/>
    </row>
    <row r="54" spans="2:16" ht="12" customHeight="1" thickBot="1" x14ac:dyDescent="0.2">
      <c r="B54" s="69">
        <v>40</v>
      </c>
      <c r="C54" s="75"/>
      <c r="D54" s="30"/>
      <c r="E54" s="67">
        <v>51</v>
      </c>
      <c r="F54" s="19"/>
      <c r="G54" s="21"/>
      <c r="H54" s="23"/>
      <c r="I54" s="82"/>
      <c r="J54" s="84"/>
      <c r="K54" s="105">
        <f t="shared" si="1"/>
        <v>0</v>
      </c>
      <c r="L54" s="19"/>
      <c r="M54" s="21"/>
      <c r="N54" s="98" t="str">
        <f t="shared" si="2"/>
        <v/>
      </c>
      <c r="O54" s="89"/>
      <c r="P54" s="68"/>
    </row>
    <row r="55" spans="2:16" ht="12" customHeight="1" x14ac:dyDescent="0.15">
      <c r="B55" s="31"/>
      <c r="C55" s="74"/>
      <c r="D55" s="30"/>
      <c r="E55" s="67">
        <v>52</v>
      </c>
      <c r="F55" s="19"/>
      <c r="G55" s="21"/>
      <c r="H55" s="23"/>
      <c r="I55" s="82"/>
      <c r="J55" s="84"/>
      <c r="K55" s="105">
        <f t="shared" si="1"/>
        <v>0</v>
      </c>
      <c r="L55" s="19"/>
      <c r="M55" s="21"/>
      <c r="N55" s="98" t="str">
        <f t="shared" si="2"/>
        <v/>
      </c>
      <c r="O55" s="89"/>
      <c r="P55" s="68"/>
    </row>
    <row r="56" spans="2:16" ht="12" customHeight="1" x14ac:dyDescent="0.15">
      <c r="B56" s="31"/>
      <c r="C56" s="74"/>
      <c r="D56" s="30"/>
      <c r="E56" s="67">
        <v>53</v>
      </c>
      <c r="F56" s="19"/>
      <c r="G56" s="21"/>
      <c r="H56" s="23"/>
      <c r="I56" s="82"/>
      <c r="J56" s="84"/>
      <c r="K56" s="105">
        <f t="shared" si="1"/>
        <v>0</v>
      </c>
      <c r="L56" s="19"/>
      <c r="M56" s="21"/>
      <c r="N56" s="98" t="str">
        <f t="shared" si="2"/>
        <v/>
      </c>
      <c r="O56" s="89"/>
      <c r="P56" s="68"/>
    </row>
    <row r="57" spans="2:16" ht="12" customHeight="1" x14ac:dyDescent="0.15">
      <c r="B57" s="31"/>
      <c r="C57" s="74"/>
      <c r="D57" s="30"/>
      <c r="E57" s="67">
        <v>54</v>
      </c>
      <c r="F57" s="19"/>
      <c r="G57" s="21"/>
      <c r="H57" s="23"/>
      <c r="I57" s="82"/>
      <c r="J57" s="84"/>
      <c r="K57" s="105">
        <f t="shared" si="1"/>
        <v>0</v>
      </c>
      <c r="L57" s="19"/>
      <c r="M57" s="21"/>
      <c r="N57" s="98" t="str">
        <f t="shared" si="2"/>
        <v/>
      </c>
      <c r="O57" s="89"/>
      <c r="P57" s="68"/>
    </row>
    <row r="58" spans="2:16" ht="12" customHeight="1" x14ac:dyDescent="0.15">
      <c r="B58" s="31"/>
      <c r="C58" s="74"/>
      <c r="D58" s="30"/>
      <c r="E58" s="67">
        <v>55</v>
      </c>
      <c r="F58" s="19"/>
      <c r="G58" s="21"/>
      <c r="H58" s="23"/>
      <c r="I58" s="82"/>
      <c r="J58" s="84"/>
      <c r="K58" s="105">
        <f t="shared" si="1"/>
        <v>0</v>
      </c>
      <c r="L58" s="19"/>
      <c r="M58" s="21"/>
      <c r="N58" s="98" t="str">
        <f t="shared" si="2"/>
        <v/>
      </c>
      <c r="O58" s="89"/>
      <c r="P58" s="68"/>
    </row>
    <row r="59" spans="2:16" ht="12" customHeight="1" x14ac:dyDescent="0.15">
      <c r="B59" s="31"/>
      <c r="C59" s="74"/>
      <c r="D59" s="30"/>
      <c r="E59" s="67">
        <v>56</v>
      </c>
      <c r="F59" s="19"/>
      <c r="G59" s="21"/>
      <c r="H59" s="23"/>
      <c r="I59" s="82"/>
      <c r="J59" s="84"/>
      <c r="K59" s="105">
        <f t="shared" si="1"/>
        <v>0</v>
      </c>
      <c r="L59" s="19"/>
      <c r="M59" s="21"/>
      <c r="N59" s="98" t="str">
        <f t="shared" si="2"/>
        <v/>
      </c>
      <c r="O59" s="89"/>
      <c r="P59" s="68"/>
    </row>
    <row r="60" spans="2:16" ht="12" customHeight="1" x14ac:dyDescent="0.15">
      <c r="B60" s="31"/>
      <c r="C60" s="74"/>
      <c r="D60" s="30"/>
      <c r="E60" s="67">
        <v>57</v>
      </c>
      <c r="F60" s="19"/>
      <c r="G60" s="21"/>
      <c r="H60" s="23"/>
      <c r="I60" s="82"/>
      <c r="J60" s="84"/>
      <c r="K60" s="105">
        <f t="shared" si="1"/>
        <v>0</v>
      </c>
      <c r="L60" s="19"/>
      <c r="M60" s="21"/>
      <c r="N60" s="98" t="str">
        <f t="shared" si="2"/>
        <v/>
      </c>
      <c r="O60" s="89"/>
      <c r="P60" s="68"/>
    </row>
    <row r="61" spans="2:16" ht="12" customHeight="1" x14ac:dyDescent="0.15">
      <c r="B61" s="31"/>
      <c r="C61" s="74"/>
      <c r="D61" s="30"/>
      <c r="E61" s="67">
        <v>58</v>
      </c>
      <c r="F61" s="19"/>
      <c r="G61" s="21"/>
      <c r="H61" s="23"/>
      <c r="I61" s="82"/>
      <c r="J61" s="84"/>
      <c r="K61" s="105">
        <f t="shared" si="1"/>
        <v>0</v>
      </c>
      <c r="L61" s="19"/>
      <c r="M61" s="21"/>
      <c r="N61" s="98" t="str">
        <f t="shared" si="2"/>
        <v/>
      </c>
      <c r="O61" s="89"/>
      <c r="P61" s="68"/>
    </row>
    <row r="62" spans="2:16" ht="12" customHeight="1" x14ac:dyDescent="0.15">
      <c r="B62" s="31"/>
      <c r="C62" s="74"/>
      <c r="D62" s="30"/>
      <c r="E62" s="67">
        <v>59</v>
      </c>
      <c r="F62" s="19"/>
      <c r="G62" s="21"/>
      <c r="H62" s="23"/>
      <c r="I62" s="82"/>
      <c r="J62" s="84"/>
      <c r="K62" s="105">
        <f t="shared" si="1"/>
        <v>0</v>
      </c>
      <c r="L62" s="19"/>
      <c r="M62" s="21"/>
      <c r="N62" s="98" t="str">
        <f t="shared" si="2"/>
        <v/>
      </c>
      <c r="O62" s="89"/>
      <c r="P62" s="68"/>
    </row>
    <row r="63" spans="2:16" ht="12" customHeight="1" x14ac:dyDescent="0.15">
      <c r="B63" s="31"/>
      <c r="C63" s="74"/>
      <c r="D63" s="30"/>
      <c r="E63" s="67">
        <v>60</v>
      </c>
      <c r="F63" s="19"/>
      <c r="G63" s="21"/>
      <c r="H63" s="23"/>
      <c r="I63" s="82"/>
      <c r="J63" s="84"/>
      <c r="K63" s="105">
        <f t="shared" si="1"/>
        <v>0</v>
      </c>
      <c r="L63" s="19"/>
      <c r="M63" s="21"/>
      <c r="N63" s="98" t="str">
        <f t="shared" si="2"/>
        <v/>
      </c>
      <c r="O63" s="89"/>
      <c r="P63" s="68"/>
    </row>
    <row r="64" spans="2:16" ht="12" customHeight="1" x14ac:dyDescent="0.15">
      <c r="B64" s="31"/>
      <c r="C64" s="74"/>
      <c r="D64" s="30"/>
      <c r="E64" s="67">
        <v>61</v>
      </c>
      <c r="F64" s="19"/>
      <c r="G64" s="21"/>
      <c r="H64" s="23"/>
      <c r="I64" s="82"/>
      <c r="J64" s="84"/>
      <c r="K64" s="105">
        <f t="shared" si="1"/>
        <v>0</v>
      </c>
      <c r="L64" s="19"/>
      <c r="M64" s="21"/>
      <c r="N64" s="98" t="str">
        <f t="shared" si="2"/>
        <v/>
      </c>
      <c r="O64" s="89"/>
      <c r="P64" s="68"/>
    </row>
    <row r="65" spans="2:16" ht="12" customHeight="1" x14ac:dyDescent="0.15">
      <c r="B65" s="31"/>
      <c r="C65" s="74"/>
      <c r="D65" s="30"/>
      <c r="E65" s="67">
        <v>62</v>
      </c>
      <c r="F65" s="19"/>
      <c r="G65" s="21"/>
      <c r="H65" s="23"/>
      <c r="I65" s="82"/>
      <c r="J65" s="84"/>
      <c r="K65" s="105">
        <f t="shared" si="1"/>
        <v>0</v>
      </c>
      <c r="L65" s="19"/>
      <c r="M65" s="21"/>
      <c r="N65" s="98" t="str">
        <f t="shared" si="2"/>
        <v/>
      </c>
      <c r="O65" s="89"/>
      <c r="P65" s="68"/>
    </row>
    <row r="66" spans="2:16" ht="12" customHeight="1" x14ac:dyDescent="0.15">
      <c r="B66" s="31"/>
      <c r="C66" s="74"/>
      <c r="D66" s="30"/>
      <c r="E66" s="67">
        <v>63</v>
      </c>
      <c r="F66" s="19"/>
      <c r="G66" s="21"/>
      <c r="H66" s="23"/>
      <c r="I66" s="82"/>
      <c r="J66" s="84"/>
      <c r="K66" s="105">
        <f t="shared" si="1"/>
        <v>0</v>
      </c>
      <c r="L66" s="19"/>
      <c r="M66" s="21"/>
      <c r="N66" s="98" t="str">
        <f t="shared" si="2"/>
        <v/>
      </c>
      <c r="O66" s="89"/>
      <c r="P66" s="68"/>
    </row>
    <row r="67" spans="2:16" ht="12" customHeight="1" x14ac:dyDescent="0.15">
      <c r="B67" s="31"/>
      <c r="C67" s="74"/>
      <c r="D67" s="30"/>
      <c r="E67" s="67">
        <v>64</v>
      </c>
      <c r="F67" s="19"/>
      <c r="G67" s="21"/>
      <c r="H67" s="23"/>
      <c r="I67" s="82"/>
      <c r="J67" s="84"/>
      <c r="K67" s="105">
        <f t="shared" si="1"/>
        <v>0</v>
      </c>
      <c r="L67" s="19"/>
      <c r="M67" s="21"/>
      <c r="N67" s="98" t="str">
        <f t="shared" si="2"/>
        <v/>
      </c>
      <c r="O67" s="89"/>
      <c r="P67" s="68"/>
    </row>
    <row r="68" spans="2:16" ht="12" customHeight="1" x14ac:dyDescent="0.15">
      <c r="B68" s="31"/>
      <c r="C68" s="74"/>
      <c r="D68" s="30"/>
      <c r="E68" s="67">
        <v>65</v>
      </c>
      <c r="F68" s="19"/>
      <c r="G68" s="21"/>
      <c r="H68" s="23"/>
      <c r="I68" s="82"/>
      <c r="J68" s="84"/>
      <c r="K68" s="105">
        <f t="shared" si="1"/>
        <v>0</v>
      </c>
      <c r="L68" s="19"/>
      <c r="M68" s="21"/>
      <c r="N68" s="98" t="str">
        <f>IF(M68="","",VLOOKUP(M68,$B$15:$P$54,2))</f>
        <v/>
      </c>
      <c r="O68" s="89"/>
      <c r="P68" s="68"/>
    </row>
    <row r="69" spans="2:16" ht="12" customHeight="1" x14ac:dyDescent="0.15">
      <c r="B69" s="31"/>
      <c r="C69" s="74"/>
      <c r="D69" s="30"/>
      <c r="E69" s="67">
        <v>66</v>
      </c>
      <c r="F69" s="19"/>
      <c r="G69" s="21"/>
      <c r="H69" s="23"/>
      <c r="I69" s="82"/>
      <c r="J69" s="84"/>
      <c r="K69" s="105">
        <f>$K$4</f>
        <v>0</v>
      </c>
      <c r="L69" s="19"/>
      <c r="M69" s="21"/>
      <c r="N69" s="98" t="str">
        <f>IF(M69="","",VLOOKUP(M69,$B$15:$P$54,2))</f>
        <v/>
      </c>
      <c r="O69" s="89"/>
      <c r="P69" s="68"/>
    </row>
    <row r="70" spans="2:16" ht="12" customHeight="1" x14ac:dyDescent="0.15">
      <c r="B70" s="31"/>
      <c r="C70" s="74"/>
      <c r="D70" s="30"/>
      <c r="E70" s="67">
        <v>67</v>
      </c>
      <c r="F70" s="19"/>
      <c r="G70" s="21"/>
      <c r="H70" s="23"/>
      <c r="I70" s="82"/>
      <c r="J70" s="84"/>
      <c r="K70" s="105">
        <f>$K$4</f>
        <v>0</v>
      </c>
      <c r="L70" s="19"/>
      <c r="M70" s="21"/>
      <c r="N70" s="98" t="str">
        <f>IF(M70="","",VLOOKUP(M70,$B$15:$P$54,2))</f>
        <v/>
      </c>
      <c r="O70" s="89"/>
      <c r="P70" s="68"/>
    </row>
    <row r="71" spans="2:16" ht="12" customHeight="1" x14ac:dyDescent="0.15">
      <c r="B71" s="31"/>
      <c r="C71" s="74"/>
      <c r="D71" s="30"/>
      <c r="E71" s="67">
        <v>68</v>
      </c>
      <c r="F71" s="19"/>
      <c r="G71" s="21"/>
      <c r="H71" s="23"/>
      <c r="I71" s="82"/>
      <c r="J71" s="84"/>
      <c r="K71" s="105">
        <f>$K$4</f>
        <v>0</v>
      </c>
      <c r="L71" s="19"/>
      <c r="M71" s="21"/>
      <c r="N71" s="98" t="str">
        <f>IF(M71="","",VLOOKUP(M71,$B$15:$P$54,2))</f>
        <v/>
      </c>
      <c r="O71" s="89"/>
      <c r="P71" s="68"/>
    </row>
    <row r="72" spans="2:16" ht="12" customHeight="1" thickBot="1" x14ac:dyDescent="0.2">
      <c r="B72" s="31"/>
      <c r="C72" s="74"/>
      <c r="D72" s="30"/>
      <c r="E72" s="69">
        <v>69</v>
      </c>
      <c r="F72" s="70"/>
      <c r="G72" s="71"/>
      <c r="H72" s="72"/>
      <c r="I72" s="85"/>
      <c r="J72" s="86"/>
      <c r="K72" s="106">
        <f>$K$4</f>
        <v>0</v>
      </c>
      <c r="L72" s="70"/>
      <c r="M72" s="71"/>
      <c r="N72" s="99" t="str">
        <f>IF(M72="","",VLOOKUP(M72,$B$15:$P$54,2))</f>
        <v/>
      </c>
      <c r="O72" s="90"/>
      <c r="P72" s="73"/>
    </row>
    <row r="73" spans="2:16" ht="6.75" customHeight="1" x14ac:dyDescent="0.15">
      <c r="O73" s="92"/>
    </row>
    <row r="74" spans="2:16" ht="16.5" customHeight="1" x14ac:dyDescent="0.2">
      <c r="B74" s="87" t="s">
        <v>117</v>
      </c>
      <c r="C74" s="32"/>
      <c r="D74" s="32"/>
      <c r="E74" s="32"/>
      <c r="F74" s="32"/>
      <c r="G74" s="32"/>
      <c r="H74" s="7"/>
      <c r="I74" s="7"/>
      <c r="J74" s="7"/>
      <c r="K74" s="100" t="s">
        <v>98</v>
      </c>
      <c r="L74" s="7"/>
      <c r="M74" s="7"/>
      <c r="N74" s="15"/>
      <c r="O74" s="92"/>
    </row>
    <row r="75" spans="2:16" ht="16.5" customHeight="1" x14ac:dyDescent="0.2">
      <c r="B75" s="3" t="s">
        <v>7</v>
      </c>
      <c r="C75" s="6"/>
      <c r="D75" s="6"/>
      <c r="E75" s="7"/>
      <c r="F75" s="7"/>
      <c r="G75" s="7"/>
      <c r="H75" s="7"/>
      <c r="I75" s="7"/>
      <c r="J75" s="7"/>
      <c r="K75" s="7"/>
      <c r="L75" s="7"/>
      <c r="M75" s="7"/>
      <c r="N75" s="15"/>
      <c r="O75" s="92"/>
    </row>
    <row r="76" spans="2:16" ht="16.5" customHeight="1" x14ac:dyDescent="0.2">
      <c r="B76" s="127" t="s">
        <v>8</v>
      </c>
      <c r="C76" s="127"/>
      <c r="D76" s="26" t="s">
        <v>6</v>
      </c>
      <c r="E76" s="114"/>
      <c r="F76" s="114"/>
      <c r="G76" s="114"/>
      <c r="H76" s="114"/>
      <c r="I76" s="7" t="s">
        <v>22</v>
      </c>
      <c r="J76" s="7"/>
      <c r="K76" s="7"/>
      <c r="L76" s="7"/>
      <c r="M76" s="7"/>
      <c r="N76" s="49"/>
      <c r="O76" s="92" t="s">
        <v>72</v>
      </c>
    </row>
    <row r="77" spans="2:16" ht="16.5" customHeight="1" x14ac:dyDescent="0.2">
      <c r="B77" s="128" t="s">
        <v>9</v>
      </c>
      <c r="C77" s="128"/>
      <c r="D77" s="26"/>
      <c r="E77" s="115"/>
      <c r="F77" s="115"/>
      <c r="G77" s="115"/>
      <c r="H77" s="26" t="s">
        <v>2</v>
      </c>
      <c r="I77" s="17" t="s">
        <v>30</v>
      </c>
      <c r="J77" s="7"/>
      <c r="K77" s="7"/>
      <c r="L77" s="7"/>
      <c r="M77" s="7"/>
      <c r="N77" s="15"/>
      <c r="O77" s="92" t="s">
        <v>73</v>
      </c>
    </row>
    <row r="78" spans="2:16" ht="8.25" customHeight="1" x14ac:dyDescent="0.2">
      <c r="B78" s="6"/>
      <c r="C78" s="6"/>
      <c r="D78" s="6"/>
      <c r="E78" s="7"/>
      <c r="F78" s="7"/>
      <c r="G78" s="7"/>
      <c r="H78" s="7"/>
      <c r="I78" s="7"/>
      <c r="J78" s="7"/>
      <c r="K78" s="7"/>
      <c r="L78" s="7"/>
      <c r="M78" s="7"/>
      <c r="N78" s="15"/>
      <c r="O78" s="92"/>
    </row>
    <row r="79" spans="2:16" ht="16.5" customHeight="1" x14ac:dyDescent="0.2">
      <c r="B79" s="8" t="s">
        <v>10</v>
      </c>
      <c r="C79" s="6"/>
      <c r="D79" s="6"/>
      <c r="E79" s="7"/>
      <c r="F79" s="7"/>
      <c r="G79" s="7"/>
      <c r="H79" s="7"/>
      <c r="I79" s="7"/>
      <c r="J79" s="7"/>
      <c r="K79" s="7"/>
      <c r="L79" s="7"/>
      <c r="M79" s="7"/>
      <c r="N79" s="15"/>
      <c r="O79" s="92"/>
    </row>
    <row r="80" spans="2:16" ht="16.5" customHeight="1" x14ac:dyDescent="0.2">
      <c r="C80" s="33" t="s">
        <v>11</v>
      </c>
      <c r="E80" s="114"/>
      <c r="F80" s="114"/>
      <c r="G80" s="114"/>
      <c r="H80" s="114"/>
      <c r="I80" s="119" t="s">
        <v>31</v>
      </c>
      <c r="J80" s="119"/>
      <c r="K80" s="114" t="s">
        <v>34</v>
      </c>
      <c r="L80" s="114"/>
      <c r="M80" s="114"/>
      <c r="N80" s="114"/>
      <c r="O80" s="93"/>
    </row>
    <row r="81" spans="2:19" ht="7.5" customHeight="1" x14ac:dyDescent="0.15">
      <c r="B81"/>
      <c r="N81" s="14"/>
      <c r="O81" s="92"/>
    </row>
    <row r="82" spans="2:19" ht="16.5" customHeight="1" x14ac:dyDescent="0.2">
      <c r="C82" s="34" t="s">
        <v>35</v>
      </c>
      <c r="E82" s="27">
        <v>800</v>
      </c>
      <c r="F82" s="11" t="s">
        <v>12</v>
      </c>
      <c r="G82" s="11"/>
      <c r="H82" s="11" t="s">
        <v>20</v>
      </c>
      <c r="I82" s="10"/>
      <c r="J82" s="9" t="s">
        <v>52</v>
      </c>
      <c r="K82" s="129">
        <f>E82*I82</f>
        <v>0</v>
      </c>
      <c r="L82" s="129"/>
      <c r="M82" s="11" t="s">
        <v>12</v>
      </c>
      <c r="N82" s="11"/>
      <c r="O82" s="92"/>
    </row>
    <row r="83" spans="2:19" ht="16.5" customHeight="1" x14ac:dyDescent="0.2">
      <c r="C83" s="12" t="s">
        <v>19</v>
      </c>
      <c r="E83" s="27">
        <v>2000</v>
      </c>
      <c r="F83" s="5" t="s">
        <v>12</v>
      </c>
      <c r="G83" s="5"/>
      <c r="H83" s="11" t="s">
        <v>20</v>
      </c>
      <c r="I83" s="10"/>
      <c r="J83" s="4" t="s">
        <v>53</v>
      </c>
      <c r="K83" s="113">
        <f>E83*I83</f>
        <v>0</v>
      </c>
      <c r="L83" s="113"/>
      <c r="M83" s="11" t="s">
        <v>12</v>
      </c>
      <c r="N83" s="11"/>
      <c r="O83" s="92"/>
    </row>
    <row r="84" spans="2:19" ht="16.5" customHeight="1" x14ac:dyDescent="0.2">
      <c r="C84" s="111" t="s">
        <v>118</v>
      </c>
      <c r="J84" s="4" t="s">
        <v>21</v>
      </c>
      <c r="K84" s="113">
        <f>K82+K83</f>
        <v>0</v>
      </c>
      <c r="L84" s="113"/>
      <c r="M84" s="11" t="s">
        <v>12</v>
      </c>
      <c r="N84" s="11"/>
      <c r="O84" s="92"/>
    </row>
    <row r="85" spans="2:19" ht="8.25" customHeight="1" x14ac:dyDescent="0.2">
      <c r="J85" s="4"/>
      <c r="K85" s="25"/>
      <c r="L85" s="11"/>
      <c r="M85" s="11"/>
      <c r="N85" s="16"/>
      <c r="O85" s="92"/>
    </row>
    <row r="86" spans="2:19" ht="16.5" customHeight="1" x14ac:dyDescent="0.15">
      <c r="C86" s="37" t="s">
        <v>29</v>
      </c>
      <c r="E86" s="35" t="s">
        <v>39</v>
      </c>
      <c r="F86" s="117"/>
      <c r="G86" s="117"/>
      <c r="H86" s="35" t="s">
        <v>38</v>
      </c>
      <c r="I86" s="117"/>
      <c r="J86" s="117"/>
      <c r="K86" s="116" t="s">
        <v>36</v>
      </c>
      <c r="L86" s="116"/>
      <c r="M86" s="53"/>
      <c r="N86" s="126" t="s">
        <v>37</v>
      </c>
      <c r="O86" s="126"/>
      <c r="P86" s="13"/>
    </row>
    <row r="87" spans="2:19" ht="16.5" customHeight="1" x14ac:dyDescent="0.15">
      <c r="B87"/>
      <c r="E87" s="36" t="s">
        <v>39</v>
      </c>
      <c r="F87" s="118"/>
      <c r="G87" s="118"/>
      <c r="H87" s="36" t="s">
        <v>38</v>
      </c>
      <c r="I87" s="118"/>
      <c r="J87" s="118"/>
      <c r="K87" s="116"/>
      <c r="L87" s="116"/>
      <c r="M87" s="53"/>
      <c r="N87" s="117"/>
      <c r="O87" s="117"/>
      <c r="P87" s="13"/>
    </row>
    <row r="88" spans="2:19" ht="6" customHeight="1" x14ac:dyDescent="0.15">
      <c r="O88" s="92"/>
    </row>
    <row r="89" spans="2:19" x14ac:dyDescent="0.15">
      <c r="K89" t="s">
        <v>40</v>
      </c>
      <c r="O89" s="92"/>
    </row>
    <row r="90" spans="2:19" ht="12.6" thickBot="1" x14ac:dyDescent="0.2"/>
    <row r="91" spans="2:19" ht="16.2" x14ac:dyDescent="0.15">
      <c r="E91" s="44"/>
      <c r="F91" s="45" t="s">
        <v>76</v>
      </c>
      <c r="G91" s="39" t="s">
        <v>63</v>
      </c>
      <c r="H91" s="39" t="s">
        <v>64</v>
      </c>
      <c r="I91" s="39" t="s">
        <v>65</v>
      </c>
      <c r="J91" s="39" t="s">
        <v>66</v>
      </c>
      <c r="K91" s="39" t="s">
        <v>74</v>
      </c>
      <c r="L91" s="39" t="s">
        <v>67</v>
      </c>
      <c r="M91" s="39"/>
      <c r="N91" s="39" t="s">
        <v>68</v>
      </c>
      <c r="O91" s="46" t="s">
        <v>69</v>
      </c>
      <c r="P91" s="46" t="s">
        <v>75</v>
      </c>
      <c r="Q91" s="46" t="s">
        <v>70</v>
      </c>
      <c r="R91" s="47" t="s">
        <v>71</v>
      </c>
      <c r="S91" s="47" t="s">
        <v>71</v>
      </c>
    </row>
    <row r="92" spans="2:19" ht="16.2" x14ac:dyDescent="0.15">
      <c r="E92" s="38" t="str">
        <f>C4</f>
        <v>小学生用</v>
      </c>
      <c r="F92" s="51">
        <f>N76</f>
        <v>0</v>
      </c>
      <c r="G92" s="40">
        <f>E76</f>
        <v>0</v>
      </c>
      <c r="H92" s="40">
        <f>E80</f>
        <v>0</v>
      </c>
      <c r="I92" s="41"/>
      <c r="J92" s="41">
        <f>COUNTIF(F4:F72,1)</f>
        <v>0</v>
      </c>
      <c r="K92" s="41">
        <f>COUNTIF(F4:F72,3)</f>
        <v>0</v>
      </c>
      <c r="L92" s="41"/>
      <c r="M92" s="41"/>
      <c r="N92" s="41"/>
      <c r="O92" s="40">
        <f>COUNTIF(F4:F72,2)</f>
        <v>0</v>
      </c>
      <c r="P92" s="41">
        <f>COUNTIF(F4:F72,4)</f>
        <v>0</v>
      </c>
      <c r="Q92" s="42"/>
      <c r="R92" s="43">
        <f>SUM(I92,N92)</f>
        <v>0</v>
      </c>
      <c r="S92" s="43">
        <f>SUM(J92,O92)</f>
        <v>0</v>
      </c>
    </row>
    <row r="93" spans="2:19" x14ac:dyDescent="0.15">
      <c r="F93" t="s">
        <v>79</v>
      </c>
    </row>
  </sheetData>
  <mergeCells count="20">
    <mergeCell ref="C4:C5"/>
    <mergeCell ref="C1:M1"/>
    <mergeCell ref="B6:C6"/>
    <mergeCell ref="B7:C7"/>
    <mergeCell ref="N86:O87"/>
    <mergeCell ref="B76:C76"/>
    <mergeCell ref="B77:C77"/>
    <mergeCell ref="K80:N80"/>
    <mergeCell ref="K82:L82"/>
    <mergeCell ref="K83:L83"/>
    <mergeCell ref="K84:L84"/>
    <mergeCell ref="E76:H76"/>
    <mergeCell ref="E77:G77"/>
    <mergeCell ref="E80:H80"/>
    <mergeCell ref="K86:L87"/>
    <mergeCell ref="F86:G86"/>
    <mergeCell ref="I86:J86"/>
    <mergeCell ref="F87:G87"/>
    <mergeCell ref="I87:J87"/>
    <mergeCell ref="I80:J80"/>
  </mergeCells>
  <phoneticPr fontId="39"/>
  <printOptions horizontalCentered="1" verticalCentered="1"/>
  <pageMargins left="0.19685039370078741" right="0.19685039370078741" top="0" bottom="0" header="0" footer="0"/>
  <pageSetup paperSize="9" scale="7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3"/>
  <sheetViews>
    <sheetView view="pageBreakPreview" topLeftCell="A42" zoomScaleNormal="100" zoomScaleSheetLayoutView="100" workbookViewId="0">
      <selection activeCell="C28" sqref="C28"/>
    </sheetView>
  </sheetViews>
  <sheetFormatPr defaultRowHeight="12" x14ac:dyDescent="0.15"/>
  <cols>
    <col min="1" max="1" width="1.33203125" customWidth="1"/>
    <col min="2" max="2" width="3.6640625" style="2" customWidth="1"/>
    <col min="3" max="3" width="18.5546875" customWidth="1"/>
    <col min="4" max="4" width="1" customWidth="1"/>
    <col min="5" max="5" width="11.88671875" bestFit="1" customWidth="1"/>
    <col min="6" max="6" width="5.5546875" customWidth="1"/>
    <col min="7" max="7" width="6.5546875" customWidth="1"/>
    <col min="8" max="9" width="10" customWidth="1"/>
    <col min="10" max="11" width="7.109375" customWidth="1"/>
    <col min="12" max="12" width="9" customWidth="1"/>
    <col min="13" max="13" width="6.33203125" customWidth="1"/>
    <col min="14" max="14" width="10.33203125" customWidth="1"/>
    <col min="15" max="15" width="10.5546875" style="94" customWidth="1"/>
    <col min="16" max="16" width="9" customWidth="1"/>
  </cols>
  <sheetData>
    <row r="1" spans="2:19" s="24" customFormat="1" ht="21" customHeight="1" x14ac:dyDescent="0.25">
      <c r="B1" s="28"/>
      <c r="C1" s="122" t="s">
        <v>116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02" t="s">
        <v>100</v>
      </c>
      <c r="O1" s="91"/>
    </row>
    <row r="2" spans="2:19" ht="6" customHeight="1" thickBot="1" x14ac:dyDescent="0.2">
      <c r="O2" s="92"/>
    </row>
    <row r="3" spans="2:19" s="1" customFormat="1" ht="12.6" thickBot="1" x14ac:dyDescent="0.2">
      <c r="B3" s="52"/>
      <c r="C3" s="103"/>
      <c r="D3" s="29"/>
      <c r="E3" s="59" t="s">
        <v>13</v>
      </c>
      <c r="F3" s="104" t="s">
        <v>62</v>
      </c>
      <c r="G3" s="61" t="s">
        <v>4</v>
      </c>
      <c r="H3" s="62" t="s">
        <v>5</v>
      </c>
      <c r="I3" s="78" t="s">
        <v>84</v>
      </c>
      <c r="J3" s="79" t="s">
        <v>85</v>
      </c>
      <c r="K3" s="96" t="s">
        <v>83</v>
      </c>
      <c r="L3" s="60" t="s">
        <v>0</v>
      </c>
      <c r="M3" s="63" t="s">
        <v>14</v>
      </c>
      <c r="N3" s="64" t="s">
        <v>80</v>
      </c>
      <c r="O3" s="64" t="s">
        <v>25</v>
      </c>
      <c r="P3" s="77" t="s">
        <v>32</v>
      </c>
    </row>
    <row r="4" spans="2:19" ht="12" customHeight="1" thickTop="1" x14ac:dyDescent="0.15">
      <c r="B4" s="52"/>
      <c r="C4" s="130" t="s">
        <v>102</v>
      </c>
      <c r="D4" s="30"/>
      <c r="E4" s="65">
        <v>1</v>
      </c>
      <c r="F4" s="18">
        <v>1</v>
      </c>
      <c r="G4" s="20" t="s">
        <v>15</v>
      </c>
      <c r="H4" s="22" t="s">
        <v>16</v>
      </c>
      <c r="I4" s="81" t="s">
        <v>86</v>
      </c>
      <c r="J4" s="83" t="s">
        <v>87</v>
      </c>
      <c r="K4" s="95" t="str">
        <f>E76</f>
        <v>所沢小</v>
      </c>
      <c r="L4" s="18">
        <v>5</v>
      </c>
      <c r="M4" s="20">
        <v>2</v>
      </c>
      <c r="N4" s="97" t="str">
        <f t="shared" ref="N4:N35" si="0">IF(M4="","",VLOOKUP(M4,$B$15:$P$54,2))</f>
        <v>男子5年6年100m</v>
      </c>
      <c r="O4" s="88">
        <v>12.74</v>
      </c>
      <c r="P4" s="66" t="s">
        <v>33</v>
      </c>
      <c r="R4" s="48" t="s">
        <v>54</v>
      </c>
      <c r="S4" s="80" t="s">
        <v>112</v>
      </c>
    </row>
    <row r="5" spans="2:19" ht="12" customHeight="1" x14ac:dyDescent="0.15">
      <c r="B5" s="52"/>
      <c r="C5" s="130"/>
      <c r="D5" s="30"/>
      <c r="E5" s="67">
        <v>2</v>
      </c>
      <c r="F5" s="19">
        <v>1</v>
      </c>
      <c r="G5" s="21" t="s">
        <v>17</v>
      </c>
      <c r="H5" s="23" t="s">
        <v>18</v>
      </c>
      <c r="I5" s="82" t="s">
        <v>88</v>
      </c>
      <c r="J5" s="84" t="s">
        <v>89</v>
      </c>
      <c r="K5" s="95" t="str">
        <f t="shared" ref="K5:K68" si="1">$K$4</f>
        <v>所沢小</v>
      </c>
      <c r="L5" s="19">
        <v>4</v>
      </c>
      <c r="M5" s="21">
        <v>1</v>
      </c>
      <c r="N5" s="98" t="str">
        <f t="shared" si="0"/>
        <v>男子4年100m</v>
      </c>
      <c r="O5" s="89">
        <v>14.92</v>
      </c>
      <c r="P5" s="68" t="s">
        <v>33</v>
      </c>
      <c r="R5" s="48" t="s">
        <v>55</v>
      </c>
      <c r="S5" t="s">
        <v>115</v>
      </c>
    </row>
    <row r="6" spans="2:19" ht="12" customHeight="1" x14ac:dyDescent="0.15">
      <c r="B6" s="123"/>
      <c r="C6" s="123"/>
      <c r="D6" s="30"/>
      <c r="E6" s="67">
        <v>3</v>
      </c>
      <c r="F6" s="19">
        <v>2</v>
      </c>
      <c r="G6" s="21" t="s">
        <v>43</v>
      </c>
      <c r="H6" s="23" t="s">
        <v>44</v>
      </c>
      <c r="I6" s="82" t="s">
        <v>90</v>
      </c>
      <c r="J6" s="84" t="s">
        <v>91</v>
      </c>
      <c r="K6" s="95" t="str">
        <f t="shared" si="1"/>
        <v>所沢小</v>
      </c>
      <c r="L6" s="19">
        <v>6</v>
      </c>
      <c r="M6" s="21">
        <v>23</v>
      </c>
      <c r="N6" s="98" t="str">
        <f t="shared" si="0"/>
        <v>女子4年100m</v>
      </c>
      <c r="O6" s="89">
        <v>13.94</v>
      </c>
      <c r="P6" s="68" t="s">
        <v>33</v>
      </c>
      <c r="R6" s="48" t="s">
        <v>56</v>
      </c>
      <c r="S6" t="s">
        <v>24</v>
      </c>
    </row>
    <row r="7" spans="2:19" ht="12" customHeight="1" x14ac:dyDescent="0.15">
      <c r="B7" s="124" t="s">
        <v>61</v>
      </c>
      <c r="C7" s="125"/>
      <c r="D7" s="30"/>
      <c r="E7" s="67">
        <v>4</v>
      </c>
      <c r="F7" s="19">
        <v>2</v>
      </c>
      <c r="G7" s="21" t="s">
        <v>47</v>
      </c>
      <c r="H7" s="23" t="s">
        <v>48</v>
      </c>
      <c r="I7" s="82" t="s">
        <v>92</v>
      </c>
      <c r="J7" s="84" t="s">
        <v>93</v>
      </c>
      <c r="K7" s="95" t="str">
        <f t="shared" si="1"/>
        <v>所沢小</v>
      </c>
      <c r="L7" s="19">
        <v>6</v>
      </c>
      <c r="M7" s="21">
        <v>25</v>
      </c>
      <c r="N7" s="98" t="str">
        <f t="shared" si="0"/>
        <v>女子800m</v>
      </c>
      <c r="O7" s="89">
        <v>4.25</v>
      </c>
      <c r="P7" s="68" t="s">
        <v>33</v>
      </c>
      <c r="R7" s="48" t="s">
        <v>57</v>
      </c>
      <c r="S7" t="s">
        <v>78</v>
      </c>
    </row>
    <row r="8" spans="2:19" ht="12" customHeight="1" x14ac:dyDescent="0.15">
      <c r="B8" s="107">
        <v>1</v>
      </c>
      <c r="C8" s="108" t="s">
        <v>41</v>
      </c>
      <c r="D8" s="30"/>
      <c r="E8" s="67">
        <v>5</v>
      </c>
      <c r="F8" s="19">
        <v>2</v>
      </c>
      <c r="G8" s="21" t="s">
        <v>49</v>
      </c>
      <c r="H8" s="23" t="s">
        <v>50</v>
      </c>
      <c r="I8" s="82" t="s">
        <v>94</v>
      </c>
      <c r="J8" s="84" t="s">
        <v>95</v>
      </c>
      <c r="K8" s="95" t="str">
        <f t="shared" si="1"/>
        <v>所沢小</v>
      </c>
      <c r="L8" s="19">
        <v>5</v>
      </c>
      <c r="M8" s="21">
        <v>37</v>
      </c>
      <c r="N8" s="98" t="str">
        <f t="shared" si="0"/>
        <v>コンバインドA</v>
      </c>
      <c r="O8" s="89"/>
      <c r="P8" s="68" t="s">
        <v>33</v>
      </c>
      <c r="R8" s="48" t="s">
        <v>58</v>
      </c>
      <c r="S8" t="s">
        <v>23</v>
      </c>
    </row>
    <row r="9" spans="2:19" ht="12" customHeight="1" x14ac:dyDescent="0.15">
      <c r="B9" s="107">
        <v>2</v>
      </c>
      <c r="C9" s="108" t="s">
        <v>42</v>
      </c>
      <c r="D9" s="30"/>
      <c r="E9" s="67">
        <v>6</v>
      </c>
      <c r="F9" s="19">
        <v>2</v>
      </c>
      <c r="G9" s="21" t="s">
        <v>45</v>
      </c>
      <c r="H9" s="23" t="s">
        <v>46</v>
      </c>
      <c r="I9" s="82" t="s">
        <v>96</v>
      </c>
      <c r="J9" s="76" t="s">
        <v>97</v>
      </c>
      <c r="K9" s="95" t="str">
        <f t="shared" si="1"/>
        <v>所沢小</v>
      </c>
      <c r="L9" s="19">
        <v>4</v>
      </c>
      <c r="M9" s="21">
        <v>35</v>
      </c>
      <c r="N9" s="98" t="str">
        <f t="shared" si="0"/>
        <v>女子走幅跳</v>
      </c>
      <c r="O9" s="89">
        <v>3.85</v>
      </c>
      <c r="P9" s="68" t="s">
        <v>33</v>
      </c>
      <c r="R9" s="48" t="s">
        <v>59</v>
      </c>
      <c r="S9" s="50" t="s">
        <v>77</v>
      </c>
    </row>
    <row r="10" spans="2:19" ht="12" customHeight="1" x14ac:dyDescent="0.15">
      <c r="B10" s="109">
        <v>3</v>
      </c>
      <c r="C10" s="110" t="s">
        <v>114</v>
      </c>
      <c r="D10" s="30"/>
      <c r="E10" s="67">
        <v>7</v>
      </c>
      <c r="F10" s="19">
        <v>3</v>
      </c>
      <c r="G10" s="21" t="s">
        <v>43</v>
      </c>
      <c r="H10" s="23" t="s">
        <v>44</v>
      </c>
      <c r="I10" s="82" t="s">
        <v>90</v>
      </c>
      <c r="J10" s="84" t="s">
        <v>91</v>
      </c>
      <c r="K10" s="95" t="str">
        <f t="shared" si="1"/>
        <v>所沢小</v>
      </c>
      <c r="L10" s="19">
        <v>6</v>
      </c>
      <c r="M10" s="21">
        <v>11</v>
      </c>
      <c r="N10" s="98" t="str">
        <f t="shared" si="0"/>
        <v>混合リレー４×100R</v>
      </c>
      <c r="O10" s="89">
        <v>65.209999999999994</v>
      </c>
      <c r="P10" s="68" t="s">
        <v>33</v>
      </c>
      <c r="R10" s="48" t="s">
        <v>60</v>
      </c>
      <c r="S10" t="s">
        <v>26</v>
      </c>
    </row>
    <row r="11" spans="2:19" ht="12" customHeight="1" x14ac:dyDescent="0.15">
      <c r="B11" s="103"/>
      <c r="C11" s="103"/>
      <c r="D11" s="30"/>
      <c r="E11" s="67">
        <v>8</v>
      </c>
      <c r="F11" s="19">
        <v>3</v>
      </c>
      <c r="G11" s="21" t="s">
        <v>47</v>
      </c>
      <c r="H11" s="23" t="s">
        <v>48</v>
      </c>
      <c r="I11" s="82" t="s">
        <v>92</v>
      </c>
      <c r="J11" s="84" t="s">
        <v>93</v>
      </c>
      <c r="K11" s="95" t="str">
        <f t="shared" si="1"/>
        <v>所沢小</v>
      </c>
      <c r="L11" s="19">
        <v>6</v>
      </c>
      <c r="M11" s="21">
        <v>11</v>
      </c>
      <c r="N11" s="98" t="str">
        <f t="shared" si="0"/>
        <v>混合リレー４×100R</v>
      </c>
      <c r="O11" s="89">
        <v>65.209999999999994</v>
      </c>
      <c r="P11" s="68" t="s">
        <v>33</v>
      </c>
      <c r="R11" s="48"/>
      <c r="S11" t="s">
        <v>51</v>
      </c>
    </row>
    <row r="12" spans="2:19" ht="12" customHeight="1" x14ac:dyDescent="0.15">
      <c r="B12" s="52"/>
      <c r="C12" s="54"/>
      <c r="D12" s="30"/>
      <c r="E12" s="67">
        <v>9</v>
      </c>
      <c r="F12" s="19">
        <v>3</v>
      </c>
      <c r="G12" s="21" t="s">
        <v>49</v>
      </c>
      <c r="H12" s="23" t="s">
        <v>50</v>
      </c>
      <c r="I12" s="82" t="s">
        <v>94</v>
      </c>
      <c r="J12" s="84" t="s">
        <v>95</v>
      </c>
      <c r="K12" s="95" t="str">
        <f t="shared" si="1"/>
        <v>所沢小</v>
      </c>
      <c r="L12" s="19">
        <v>5</v>
      </c>
      <c r="M12" s="21">
        <v>11</v>
      </c>
      <c r="N12" s="98" t="str">
        <f t="shared" si="0"/>
        <v>混合リレー４×100R</v>
      </c>
      <c r="O12" s="89">
        <v>65.209999999999994</v>
      </c>
      <c r="P12" s="68" t="s">
        <v>33</v>
      </c>
      <c r="R12" s="48"/>
      <c r="S12" t="s">
        <v>27</v>
      </c>
    </row>
    <row r="13" spans="2:19" ht="12" customHeight="1" thickBot="1" x14ac:dyDescent="0.2">
      <c r="D13" s="30"/>
      <c r="E13" s="67">
        <v>10</v>
      </c>
      <c r="F13" s="19">
        <v>3</v>
      </c>
      <c r="G13" s="21" t="s">
        <v>45</v>
      </c>
      <c r="H13" s="23" t="s">
        <v>46</v>
      </c>
      <c r="I13" s="82" t="s">
        <v>96</v>
      </c>
      <c r="J13" s="76" t="s">
        <v>97</v>
      </c>
      <c r="K13" s="95" t="str">
        <f t="shared" si="1"/>
        <v>所沢小</v>
      </c>
      <c r="L13" s="19">
        <v>4</v>
      </c>
      <c r="M13" s="21">
        <v>11</v>
      </c>
      <c r="N13" s="98" t="str">
        <f t="shared" si="0"/>
        <v>混合リレー４×100R</v>
      </c>
      <c r="O13" s="89">
        <v>65.209999999999994</v>
      </c>
      <c r="P13" s="68" t="s">
        <v>33</v>
      </c>
      <c r="R13" s="48"/>
      <c r="S13" t="s">
        <v>101</v>
      </c>
    </row>
    <row r="14" spans="2:19" ht="12" customHeight="1" thickBot="1" x14ac:dyDescent="0.2">
      <c r="B14" s="59" t="s">
        <v>3</v>
      </c>
      <c r="C14" s="55" t="s">
        <v>1</v>
      </c>
      <c r="D14" s="30"/>
      <c r="E14" s="67">
        <v>11</v>
      </c>
      <c r="F14" s="19"/>
      <c r="G14" s="21"/>
      <c r="H14" s="23"/>
      <c r="I14" s="82"/>
      <c r="J14" s="84"/>
      <c r="K14" s="95" t="str">
        <f t="shared" si="1"/>
        <v>所沢小</v>
      </c>
      <c r="L14" s="19"/>
      <c r="M14" s="21"/>
      <c r="N14" s="98" t="str">
        <f t="shared" si="0"/>
        <v/>
      </c>
      <c r="O14" s="89"/>
      <c r="P14" s="68"/>
      <c r="S14" t="s">
        <v>28</v>
      </c>
    </row>
    <row r="15" spans="2:19" ht="12" customHeight="1" thickTop="1" x14ac:dyDescent="0.15">
      <c r="B15" s="65">
        <v>1</v>
      </c>
      <c r="C15" s="56" t="s">
        <v>103</v>
      </c>
      <c r="D15" s="30"/>
      <c r="E15" s="67">
        <v>12</v>
      </c>
      <c r="F15" s="19"/>
      <c r="G15" s="21"/>
      <c r="H15" s="23"/>
      <c r="I15" s="82"/>
      <c r="J15" s="84"/>
      <c r="K15" s="95" t="str">
        <f t="shared" si="1"/>
        <v>所沢小</v>
      </c>
      <c r="L15" s="19"/>
      <c r="M15" s="21"/>
      <c r="N15" s="98" t="str">
        <f t="shared" si="0"/>
        <v/>
      </c>
      <c r="O15" s="89"/>
      <c r="P15" s="68"/>
    </row>
    <row r="16" spans="2:19" ht="12" customHeight="1" x14ac:dyDescent="0.15">
      <c r="B16" s="67">
        <v>2</v>
      </c>
      <c r="C16" s="56" t="s">
        <v>104</v>
      </c>
      <c r="D16" s="30"/>
      <c r="E16" s="67">
        <v>13</v>
      </c>
      <c r="F16" s="19"/>
      <c r="G16" s="21"/>
      <c r="H16" s="23"/>
      <c r="I16" s="82"/>
      <c r="J16" s="84"/>
      <c r="K16" s="95" t="str">
        <f t="shared" si="1"/>
        <v>所沢小</v>
      </c>
      <c r="L16" s="19"/>
      <c r="M16" s="21"/>
      <c r="N16" s="98" t="str">
        <f t="shared" si="0"/>
        <v/>
      </c>
      <c r="O16" s="89"/>
      <c r="P16" s="68"/>
    </row>
    <row r="17" spans="2:16" ht="12" customHeight="1" x14ac:dyDescent="0.15">
      <c r="B17" s="67">
        <v>3</v>
      </c>
      <c r="C17" s="56" t="s">
        <v>119</v>
      </c>
      <c r="D17" s="30"/>
      <c r="E17" s="67">
        <v>14</v>
      </c>
      <c r="F17" s="19"/>
      <c r="G17" s="21"/>
      <c r="H17" s="23"/>
      <c r="I17" s="82"/>
      <c r="J17" s="84"/>
      <c r="K17" s="95" t="str">
        <f t="shared" si="1"/>
        <v>所沢小</v>
      </c>
      <c r="L17" s="19"/>
      <c r="M17" s="21"/>
      <c r="N17" s="98" t="str">
        <f t="shared" si="0"/>
        <v/>
      </c>
      <c r="O17" s="89"/>
      <c r="P17" s="68"/>
    </row>
    <row r="18" spans="2:16" ht="12" customHeight="1" x14ac:dyDescent="0.15">
      <c r="B18" s="67">
        <v>4</v>
      </c>
      <c r="C18" s="56"/>
      <c r="D18" s="30"/>
      <c r="E18" s="67">
        <v>15</v>
      </c>
      <c r="F18" s="19"/>
      <c r="G18" s="21"/>
      <c r="H18" s="23"/>
      <c r="I18" s="82"/>
      <c r="J18" s="84"/>
      <c r="K18" s="95" t="str">
        <f t="shared" si="1"/>
        <v>所沢小</v>
      </c>
      <c r="L18" s="19"/>
      <c r="M18" s="21"/>
      <c r="N18" s="98" t="str">
        <f t="shared" si="0"/>
        <v/>
      </c>
      <c r="O18" s="89"/>
      <c r="P18" s="68"/>
    </row>
    <row r="19" spans="2:16" ht="12" customHeight="1" x14ac:dyDescent="0.15">
      <c r="B19" s="67">
        <v>5</v>
      </c>
      <c r="C19" s="56"/>
      <c r="D19" s="30"/>
      <c r="E19" s="67">
        <v>16</v>
      </c>
      <c r="F19" s="19"/>
      <c r="G19" s="21"/>
      <c r="H19" s="23"/>
      <c r="I19" s="82"/>
      <c r="J19" s="84"/>
      <c r="K19" s="95" t="str">
        <f t="shared" si="1"/>
        <v>所沢小</v>
      </c>
      <c r="L19" s="19"/>
      <c r="M19" s="21"/>
      <c r="N19" s="98" t="str">
        <f t="shared" si="0"/>
        <v/>
      </c>
      <c r="O19" s="89"/>
      <c r="P19" s="68"/>
    </row>
    <row r="20" spans="2:16" ht="12" customHeight="1" x14ac:dyDescent="0.15">
      <c r="B20" s="67">
        <v>6</v>
      </c>
      <c r="C20" s="56"/>
      <c r="D20" s="30"/>
      <c r="E20" s="67">
        <v>17</v>
      </c>
      <c r="F20" s="19"/>
      <c r="G20" s="21"/>
      <c r="H20" s="23"/>
      <c r="I20" s="82"/>
      <c r="J20" s="84"/>
      <c r="K20" s="95" t="str">
        <f t="shared" si="1"/>
        <v>所沢小</v>
      </c>
      <c r="L20" s="19"/>
      <c r="M20" s="21"/>
      <c r="N20" s="98" t="str">
        <f t="shared" si="0"/>
        <v/>
      </c>
      <c r="O20" s="89"/>
      <c r="P20" s="68"/>
    </row>
    <row r="21" spans="2:16" ht="12" customHeight="1" x14ac:dyDescent="0.15">
      <c r="B21" s="67">
        <v>7</v>
      </c>
      <c r="C21" s="56"/>
      <c r="D21" s="30"/>
      <c r="E21" s="67">
        <v>18</v>
      </c>
      <c r="F21" s="19"/>
      <c r="G21" s="21"/>
      <c r="H21" s="23"/>
      <c r="I21" s="82"/>
      <c r="J21" s="84"/>
      <c r="K21" s="95" t="str">
        <f t="shared" si="1"/>
        <v>所沢小</v>
      </c>
      <c r="L21" s="19"/>
      <c r="M21" s="21"/>
      <c r="N21" s="98" t="str">
        <f t="shared" si="0"/>
        <v/>
      </c>
      <c r="O21" s="89"/>
      <c r="P21" s="68"/>
    </row>
    <row r="22" spans="2:16" ht="12" customHeight="1" x14ac:dyDescent="0.15">
      <c r="B22" s="67">
        <v>8</v>
      </c>
      <c r="C22" s="56"/>
      <c r="D22" s="30"/>
      <c r="E22" s="67">
        <v>19</v>
      </c>
      <c r="F22" s="19"/>
      <c r="G22" s="21"/>
      <c r="H22" s="23"/>
      <c r="I22" s="82"/>
      <c r="J22" s="84"/>
      <c r="K22" s="95" t="str">
        <f t="shared" si="1"/>
        <v>所沢小</v>
      </c>
      <c r="L22" s="19"/>
      <c r="M22" s="21"/>
      <c r="N22" s="98" t="str">
        <f t="shared" si="0"/>
        <v/>
      </c>
      <c r="O22" s="89"/>
      <c r="P22" s="68"/>
    </row>
    <row r="23" spans="2:16" ht="12" customHeight="1" x14ac:dyDescent="0.15">
      <c r="B23" s="67">
        <v>9</v>
      </c>
      <c r="C23" s="56"/>
      <c r="D23" s="30"/>
      <c r="E23" s="67">
        <v>20</v>
      </c>
      <c r="F23" s="19"/>
      <c r="G23" s="21"/>
      <c r="H23" s="23"/>
      <c r="I23" s="82"/>
      <c r="J23" s="84"/>
      <c r="K23" s="95" t="str">
        <f t="shared" si="1"/>
        <v>所沢小</v>
      </c>
      <c r="L23" s="19"/>
      <c r="M23" s="21"/>
      <c r="N23" s="98" t="str">
        <f t="shared" si="0"/>
        <v/>
      </c>
      <c r="O23" s="89"/>
      <c r="P23" s="68"/>
    </row>
    <row r="24" spans="2:16" ht="12" customHeight="1" x14ac:dyDescent="0.15">
      <c r="B24" s="67">
        <v>10</v>
      </c>
      <c r="C24" s="56"/>
      <c r="D24" s="30"/>
      <c r="E24" s="67">
        <v>21</v>
      </c>
      <c r="F24" s="19"/>
      <c r="G24" s="21"/>
      <c r="H24" s="23"/>
      <c r="I24" s="82"/>
      <c r="J24" s="84"/>
      <c r="K24" s="95" t="str">
        <f t="shared" si="1"/>
        <v>所沢小</v>
      </c>
      <c r="L24" s="19"/>
      <c r="M24" s="21"/>
      <c r="N24" s="98" t="str">
        <f t="shared" si="0"/>
        <v/>
      </c>
      <c r="O24" s="89"/>
      <c r="P24" s="68"/>
    </row>
    <row r="25" spans="2:16" ht="12" customHeight="1" x14ac:dyDescent="0.15">
      <c r="B25" s="67">
        <v>11</v>
      </c>
      <c r="C25" s="101" t="s">
        <v>113</v>
      </c>
      <c r="D25" s="30"/>
      <c r="E25" s="67">
        <v>22</v>
      </c>
      <c r="F25" s="19"/>
      <c r="G25" s="21"/>
      <c r="H25" s="23"/>
      <c r="I25" s="82"/>
      <c r="J25" s="84"/>
      <c r="K25" s="95" t="str">
        <f t="shared" si="1"/>
        <v>所沢小</v>
      </c>
      <c r="L25" s="19"/>
      <c r="M25" s="21"/>
      <c r="N25" s="98" t="str">
        <f t="shared" si="0"/>
        <v/>
      </c>
      <c r="O25" s="89"/>
      <c r="P25" s="68"/>
    </row>
    <row r="26" spans="2:16" ht="12" customHeight="1" x14ac:dyDescent="0.15">
      <c r="B26" s="67">
        <v>12</v>
      </c>
      <c r="C26" s="101"/>
      <c r="D26" s="30"/>
      <c r="E26" s="67">
        <v>23</v>
      </c>
      <c r="F26" s="19"/>
      <c r="G26" s="21"/>
      <c r="H26" s="23"/>
      <c r="I26" s="82"/>
      <c r="J26" s="84"/>
      <c r="K26" s="95" t="str">
        <f t="shared" si="1"/>
        <v>所沢小</v>
      </c>
      <c r="L26" s="19"/>
      <c r="M26" s="21"/>
      <c r="N26" s="98" t="str">
        <f t="shared" si="0"/>
        <v/>
      </c>
      <c r="O26" s="89"/>
      <c r="P26" s="68"/>
    </row>
    <row r="27" spans="2:16" ht="12" customHeight="1" x14ac:dyDescent="0.15">
      <c r="B27" s="67">
        <v>13</v>
      </c>
      <c r="C27" s="56"/>
      <c r="D27" s="30"/>
      <c r="E27" s="67">
        <v>24</v>
      </c>
      <c r="F27" s="19"/>
      <c r="G27" s="21"/>
      <c r="H27" s="23"/>
      <c r="I27" s="82"/>
      <c r="J27" s="84"/>
      <c r="K27" s="95" t="str">
        <f t="shared" si="1"/>
        <v>所沢小</v>
      </c>
      <c r="L27" s="19"/>
      <c r="M27" s="21"/>
      <c r="N27" s="98" t="str">
        <f t="shared" si="0"/>
        <v/>
      </c>
      <c r="O27" s="89"/>
      <c r="P27" s="68"/>
    </row>
    <row r="28" spans="2:16" ht="12" customHeight="1" x14ac:dyDescent="0.15">
      <c r="B28" s="67">
        <v>14</v>
      </c>
      <c r="C28" s="56" t="s">
        <v>81</v>
      </c>
      <c r="D28" s="30"/>
      <c r="E28" s="67">
        <v>25</v>
      </c>
      <c r="F28" s="19"/>
      <c r="G28" s="21"/>
      <c r="H28" s="23"/>
      <c r="I28" s="82"/>
      <c r="J28" s="84"/>
      <c r="K28" s="95" t="str">
        <f t="shared" si="1"/>
        <v>所沢小</v>
      </c>
      <c r="L28" s="19"/>
      <c r="M28" s="21"/>
      <c r="N28" s="98" t="str">
        <f t="shared" si="0"/>
        <v/>
      </c>
      <c r="O28" s="89"/>
      <c r="P28" s="68"/>
    </row>
    <row r="29" spans="2:16" ht="12" customHeight="1" x14ac:dyDescent="0.15">
      <c r="B29" s="67">
        <v>15</v>
      </c>
      <c r="C29" s="56"/>
      <c r="D29" s="30"/>
      <c r="E29" s="67">
        <v>26</v>
      </c>
      <c r="F29" s="19"/>
      <c r="G29" s="21"/>
      <c r="H29" s="23"/>
      <c r="I29" s="82"/>
      <c r="J29" s="84"/>
      <c r="K29" s="95" t="str">
        <f t="shared" si="1"/>
        <v>所沢小</v>
      </c>
      <c r="L29" s="19"/>
      <c r="M29" s="21"/>
      <c r="N29" s="98" t="str">
        <f t="shared" si="0"/>
        <v/>
      </c>
      <c r="O29" s="89"/>
      <c r="P29" s="68"/>
    </row>
    <row r="30" spans="2:16" ht="12" customHeight="1" x14ac:dyDescent="0.15">
      <c r="B30" s="67">
        <v>16</v>
      </c>
      <c r="C30" s="56" t="s">
        <v>105</v>
      </c>
      <c r="D30" s="30"/>
      <c r="E30" s="67">
        <v>27</v>
      </c>
      <c r="F30" s="19"/>
      <c r="G30" s="21"/>
      <c r="H30" s="23"/>
      <c r="I30" s="82"/>
      <c r="J30" s="84"/>
      <c r="K30" s="95" t="str">
        <f t="shared" si="1"/>
        <v>所沢小</v>
      </c>
      <c r="L30" s="19"/>
      <c r="M30" s="21"/>
      <c r="N30" s="98" t="str">
        <f t="shared" si="0"/>
        <v/>
      </c>
      <c r="O30" s="89"/>
      <c r="P30" s="68"/>
    </row>
    <row r="31" spans="2:16" ht="12" customHeight="1" x14ac:dyDescent="0.15">
      <c r="B31" s="67">
        <v>17</v>
      </c>
      <c r="C31" s="56" t="s">
        <v>106</v>
      </c>
      <c r="D31" s="30"/>
      <c r="E31" s="67">
        <v>28</v>
      </c>
      <c r="F31" s="19"/>
      <c r="G31" s="21"/>
      <c r="H31" s="23"/>
      <c r="I31" s="82"/>
      <c r="J31" s="84"/>
      <c r="K31" s="95" t="str">
        <f t="shared" si="1"/>
        <v>所沢小</v>
      </c>
      <c r="L31" s="19"/>
      <c r="M31" s="21"/>
      <c r="N31" s="98" t="str">
        <f t="shared" si="0"/>
        <v/>
      </c>
      <c r="O31" s="89"/>
      <c r="P31" s="68"/>
    </row>
    <row r="32" spans="2:16" ht="12" customHeight="1" x14ac:dyDescent="0.15">
      <c r="B32" s="67">
        <v>18</v>
      </c>
      <c r="C32" s="56"/>
      <c r="D32" s="30"/>
      <c r="E32" s="67">
        <v>29</v>
      </c>
      <c r="F32" s="19"/>
      <c r="G32" s="21"/>
      <c r="H32" s="23"/>
      <c r="I32" s="82"/>
      <c r="J32" s="84"/>
      <c r="K32" s="95" t="str">
        <f t="shared" si="1"/>
        <v>所沢小</v>
      </c>
      <c r="L32" s="19"/>
      <c r="M32" s="21"/>
      <c r="N32" s="98" t="str">
        <f t="shared" si="0"/>
        <v/>
      </c>
      <c r="O32" s="89"/>
      <c r="P32" s="68"/>
    </row>
    <row r="33" spans="2:16" ht="12" customHeight="1" x14ac:dyDescent="0.15">
      <c r="B33" s="67">
        <v>19</v>
      </c>
      <c r="C33" s="56"/>
      <c r="D33" s="30"/>
      <c r="E33" s="67">
        <v>30</v>
      </c>
      <c r="F33" s="19"/>
      <c r="G33" s="21"/>
      <c r="H33" s="23"/>
      <c r="I33" s="82"/>
      <c r="J33" s="84"/>
      <c r="K33" s="95" t="str">
        <f t="shared" si="1"/>
        <v>所沢小</v>
      </c>
      <c r="L33" s="19"/>
      <c r="M33" s="21"/>
      <c r="N33" s="98" t="str">
        <f t="shared" si="0"/>
        <v/>
      </c>
      <c r="O33" s="89"/>
      <c r="P33" s="68"/>
    </row>
    <row r="34" spans="2:16" ht="12" customHeight="1" x14ac:dyDescent="0.15">
      <c r="B34" s="67">
        <v>20</v>
      </c>
      <c r="C34" s="56"/>
      <c r="D34" s="30"/>
      <c r="E34" s="67">
        <v>31</v>
      </c>
      <c r="F34" s="19"/>
      <c r="G34" s="21"/>
      <c r="H34" s="23"/>
      <c r="I34" s="82"/>
      <c r="J34" s="84"/>
      <c r="K34" s="95" t="str">
        <f t="shared" si="1"/>
        <v>所沢小</v>
      </c>
      <c r="L34" s="19"/>
      <c r="M34" s="21"/>
      <c r="N34" s="98" t="str">
        <f t="shared" si="0"/>
        <v/>
      </c>
      <c r="O34" s="89"/>
      <c r="P34" s="68"/>
    </row>
    <row r="35" spans="2:16" ht="12" customHeight="1" x14ac:dyDescent="0.15">
      <c r="B35" s="67">
        <v>21</v>
      </c>
      <c r="C35" s="56"/>
      <c r="D35" s="30"/>
      <c r="E35" s="67">
        <v>32</v>
      </c>
      <c r="F35" s="19"/>
      <c r="G35" s="21"/>
      <c r="H35" s="23"/>
      <c r="I35" s="82"/>
      <c r="J35" s="84"/>
      <c r="K35" s="95" t="str">
        <f t="shared" si="1"/>
        <v>所沢小</v>
      </c>
      <c r="L35" s="19"/>
      <c r="M35" s="21"/>
      <c r="N35" s="98" t="str">
        <f t="shared" si="0"/>
        <v/>
      </c>
      <c r="O35" s="89"/>
      <c r="P35" s="68"/>
    </row>
    <row r="36" spans="2:16" ht="12" customHeight="1" x14ac:dyDescent="0.15">
      <c r="B36" s="67">
        <v>22</v>
      </c>
      <c r="C36" s="56"/>
      <c r="D36" s="30"/>
      <c r="E36" s="67">
        <v>33</v>
      </c>
      <c r="F36" s="19"/>
      <c r="G36" s="21"/>
      <c r="H36" s="23"/>
      <c r="I36" s="82"/>
      <c r="J36" s="84"/>
      <c r="K36" s="95" t="str">
        <f t="shared" si="1"/>
        <v>所沢小</v>
      </c>
      <c r="L36" s="19"/>
      <c r="M36" s="21"/>
      <c r="N36" s="98" t="str">
        <f t="shared" ref="N36:N67" si="2">IF(M36="","",VLOOKUP(M36,$B$15:$P$54,2))</f>
        <v/>
      </c>
      <c r="O36" s="89"/>
      <c r="P36" s="68"/>
    </row>
    <row r="37" spans="2:16" ht="12" customHeight="1" x14ac:dyDescent="0.15">
      <c r="B37" s="67">
        <v>23</v>
      </c>
      <c r="C37" s="57" t="s">
        <v>107</v>
      </c>
      <c r="D37" s="30"/>
      <c r="E37" s="67">
        <v>34</v>
      </c>
      <c r="F37" s="19"/>
      <c r="G37" s="21"/>
      <c r="H37" s="23"/>
      <c r="I37" s="82"/>
      <c r="J37" s="84"/>
      <c r="K37" s="95" t="str">
        <f t="shared" si="1"/>
        <v>所沢小</v>
      </c>
      <c r="L37" s="19"/>
      <c r="M37" s="21"/>
      <c r="N37" s="98" t="str">
        <f t="shared" si="2"/>
        <v/>
      </c>
      <c r="O37" s="89"/>
      <c r="P37" s="68"/>
    </row>
    <row r="38" spans="2:16" ht="12" customHeight="1" x14ac:dyDescent="0.15">
      <c r="B38" s="67">
        <v>24</v>
      </c>
      <c r="C38" s="57" t="s">
        <v>108</v>
      </c>
      <c r="D38" s="30"/>
      <c r="E38" s="67">
        <v>35</v>
      </c>
      <c r="F38" s="19"/>
      <c r="G38" s="21"/>
      <c r="H38" s="23"/>
      <c r="I38" s="82"/>
      <c r="J38" s="84"/>
      <c r="K38" s="95" t="str">
        <f t="shared" si="1"/>
        <v>所沢小</v>
      </c>
      <c r="L38" s="19"/>
      <c r="M38" s="21"/>
      <c r="N38" s="98" t="str">
        <f t="shared" si="2"/>
        <v/>
      </c>
      <c r="O38" s="89"/>
      <c r="P38" s="68"/>
    </row>
    <row r="39" spans="2:16" ht="12" customHeight="1" x14ac:dyDescent="0.15">
      <c r="B39" s="67">
        <v>25</v>
      </c>
      <c r="C39" s="57" t="s">
        <v>120</v>
      </c>
      <c r="D39" s="30"/>
      <c r="E39" s="67">
        <v>36</v>
      </c>
      <c r="F39" s="19"/>
      <c r="G39" s="21"/>
      <c r="H39" s="23"/>
      <c r="I39" s="82"/>
      <c r="J39" s="84"/>
      <c r="K39" s="95" t="str">
        <f t="shared" si="1"/>
        <v>所沢小</v>
      </c>
      <c r="L39" s="19"/>
      <c r="M39" s="21"/>
      <c r="N39" s="98" t="str">
        <f t="shared" si="2"/>
        <v/>
      </c>
      <c r="O39" s="89"/>
      <c r="P39" s="68"/>
    </row>
    <row r="40" spans="2:16" ht="12" customHeight="1" x14ac:dyDescent="0.15">
      <c r="B40" s="67">
        <v>26</v>
      </c>
      <c r="C40" s="57"/>
      <c r="D40" s="30"/>
      <c r="E40" s="67">
        <v>37</v>
      </c>
      <c r="F40" s="19"/>
      <c r="G40" s="21"/>
      <c r="H40" s="23"/>
      <c r="I40" s="82"/>
      <c r="J40" s="84"/>
      <c r="K40" s="95" t="str">
        <f t="shared" si="1"/>
        <v>所沢小</v>
      </c>
      <c r="L40" s="19"/>
      <c r="M40" s="21"/>
      <c r="N40" s="98" t="str">
        <f t="shared" si="2"/>
        <v/>
      </c>
      <c r="O40" s="89"/>
      <c r="P40" s="68"/>
    </row>
    <row r="41" spans="2:16" ht="12" customHeight="1" x14ac:dyDescent="0.15">
      <c r="B41" s="67">
        <v>27</v>
      </c>
      <c r="C41" s="57"/>
      <c r="D41" s="30"/>
      <c r="E41" s="67">
        <v>38</v>
      </c>
      <c r="F41" s="19"/>
      <c r="G41" s="21"/>
      <c r="H41" s="23"/>
      <c r="I41" s="82"/>
      <c r="J41" s="84"/>
      <c r="K41" s="95" t="str">
        <f t="shared" si="1"/>
        <v>所沢小</v>
      </c>
      <c r="L41" s="19"/>
      <c r="M41" s="21"/>
      <c r="N41" s="98" t="str">
        <f t="shared" si="2"/>
        <v/>
      </c>
      <c r="O41" s="89"/>
      <c r="P41" s="68"/>
    </row>
    <row r="42" spans="2:16" ht="12" customHeight="1" x14ac:dyDescent="0.15">
      <c r="B42" s="67">
        <v>28</v>
      </c>
      <c r="C42" s="57"/>
      <c r="D42" s="30"/>
      <c r="E42" s="67">
        <v>39</v>
      </c>
      <c r="F42" s="19"/>
      <c r="G42" s="21"/>
      <c r="H42" s="23"/>
      <c r="I42" s="82"/>
      <c r="J42" s="84"/>
      <c r="K42" s="95" t="str">
        <f t="shared" si="1"/>
        <v>所沢小</v>
      </c>
      <c r="L42" s="19"/>
      <c r="M42" s="21"/>
      <c r="N42" s="98" t="str">
        <f t="shared" si="2"/>
        <v/>
      </c>
      <c r="O42" s="89"/>
      <c r="P42" s="68"/>
    </row>
    <row r="43" spans="2:16" ht="12" customHeight="1" x14ac:dyDescent="0.15">
      <c r="B43" s="67">
        <v>29</v>
      </c>
      <c r="C43" s="57"/>
      <c r="D43" s="30"/>
      <c r="E43" s="67">
        <v>40</v>
      </c>
      <c r="F43" s="19"/>
      <c r="G43" s="21"/>
      <c r="H43" s="23"/>
      <c r="I43" s="82"/>
      <c r="J43" s="84"/>
      <c r="K43" s="95" t="str">
        <f t="shared" si="1"/>
        <v>所沢小</v>
      </c>
      <c r="L43" s="19"/>
      <c r="M43" s="21"/>
      <c r="N43" s="98" t="str">
        <f t="shared" si="2"/>
        <v/>
      </c>
      <c r="O43" s="89"/>
      <c r="P43" s="68"/>
    </row>
    <row r="44" spans="2:16" ht="12" customHeight="1" x14ac:dyDescent="0.15">
      <c r="B44" s="67">
        <v>30</v>
      </c>
      <c r="C44" s="57"/>
      <c r="D44" s="30"/>
      <c r="E44" s="67">
        <v>41</v>
      </c>
      <c r="F44" s="19"/>
      <c r="G44" s="21"/>
      <c r="H44" s="23"/>
      <c r="I44" s="82"/>
      <c r="J44" s="84"/>
      <c r="K44" s="95" t="str">
        <f t="shared" si="1"/>
        <v>所沢小</v>
      </c>
      <c r="L44" s="19"/>
      <c r="M44" s="21"/>
      <c r="N44" s="98" t="str">
        <f t="shared" si="2"/>
        <v/>
      </c>
      <c r="O44" s="89"/>
      <c r="P44" s="68"/>
    </row>
    <row r="45" spans="2:16" ht="12" customHeight="1" x14ac:dyDescent="0.15">
      <c r="B45" s="67">
        <v>31</v>
      </c>
      <c r="C45" s="57"/>
      <c r="D45" s="30"/>
      <c r="E45" s="67">
        <v>42</v>
      </c>
      <c r="F45" s="19"/>
      <c r="G45" s="21"/>
      <c r="H45" s="23"/>
      <c r="I45" s="82"/>
      <c r="J45" s="84"/>
      <c r="K45" s="95" t="str">
        <f t="shared" si="1"/>
        <v>所沢小</v>
      </c>
      <c r="L45" s="19"/>
      <c r="M45" s="21"/>
      <c r="N45" s="98" t="str">
        <f t="shared" si="2"/>
        <v/>
      </c>
      <c r="O45" s="89"/>
      <c r="P45" s="68"/>
    </row>
    <row r="46" spans="2:16" ht="12" customHeight="1" x14ac:dyDescent="0.15">
      <c r="B46" s="67">
        <v>32</v>
      </c>
      <c r="C46" s="57"/>
      <c r="D46" s="30"/>
      <c r="E46" s="67">
        <v>43</v>
      </c>
      <c r="F46" s="19"/>
      <c r="G46" s="21"/>
      <c r="H46" s="23"/>
      <c r="I46" s="82"/>
      <c r="J46" s="84"/>
      <c r="K46" s="95" t="str">
        <f t="shared" si="1"/>
        <v>所沢小</v>
      </c>
      <c r="L46" s="19"/>
      <c r="M46" s="21"/>
      <c r="N46" s="98" t="str">
        <f t="shared" si="2"/>
        <v/>
      </c>
      <c r="O46" s="89"/>
      <c r="P46" s="68"/>
    </row>
    <row r="47" spans="2:16" ht="12" customHeight="1" x14ac:dyDescent="0.15">
      <c r="B47" s="67">
        <v>33</v>
      </c>
      <c r="C47" s="57"/>
      <c r="D47" s="30"/>
      <c r="E47" s="67">
        <v>44</v>
      </c>
      <c r="F47" s="19"/>
      <c r="G47" s="21"/>
      <c r="H47" s="23"/>
      <c r="I47" s="82"/>
      <c r="J47" s="84"/>
      <c r="K47" s="95" t="str">
        <f t="shared" si="1"/>
        <v>所沢小</v>
      </c>
      <c r="L47" s="19"/>
      <c r="M47" s="21"/>
      <c r="N47" s="98" t="str">
        <f t="shared" si="2"/>
        <v/>
      </c>
      <c r="O47" s="89"/>
      <c r="P47" s="68"/>
    </row>
    <row r="48" spans="2:16" ht="12" customHeight="1" x14ac:dyDescent="0.15">
      <c r="B48" s="67">
        <v>34</v>
      </c>
      <c r="C48" s="57"/>
      <c r="D48" s="30"/>
      <c r="E48" s="67">
        <v>45</v>
      </c>
      <c r="F48" s="19"/>
      <c r="G48" s="21"/>
      <c r="H48" s="23"/>
      <c r="I48" s="82"/>
      <c r="J48" s="84"/>
      <c r="K48" s="95" t="str">
        <f t="shared" si="1"/>
        <v>所沢小</v>
      </c>
      <c r="L48" s="19"/>
      <c r="M48" s="21"/>
      <c r="N48" s="98" t="str">
        <f t="shared" si="2"/>
        <v/>
      </c>
      <c r="O48" s="89"/>
      <c r="P48" s="68"/>
    </row>
    <row r="49" spans="2:16" ht="12" customHeight="1" x14ac:dyDescent="0.15">
      <c r="B49" s="67">
        <v>35</v>
      </c>
      <c r="C49" s="58" t="s">
        <v>82</v>
      </c>
      <c r="D49" s="30"/>
      <c r="E49" s="67">
        <v>46</v>
      </c>
      <c r="F49" s="19"/>
      <c r="G49" s="21"/>
      <c r="H49" s="23"/>
      <c r="I49" s="82"/>
      <c r="J49" s="84"/>
      <c r="K49" s="95" t="str">
        <f t="shared" si="1"/>
        <v>所沢小</v>
      </c>
      <c r="L49" s="19"/>
      <c r="M49" s="21"/>
      <c r="N49" s="98" t="str">
        <f t="shared" si="2"/>
        <v/>
      </c>
      <c r="O49" s="89"/>
      <c r="P49" s="68"/>
    </row>
    <row r="50" spans="2:16" ht="12" customHeight="1" x14ac:dyDescent="0.15">
      <c r="B50" s="67">
        <v>36</v>
      </c>
      <c r="C50" s="57"/>
      <c r="D50" s="30"/>
      <c r="E50" s="67">
        <v>47</v>
      </c>
      <c r="F50" s="19"/>
      <c r="G50" s="21"/>
      <c r="H50" s="23"/>
      <c r="I50" s="82"/>
      <c r="J50" s="84"/>
      <c r="K50" s="95" t="str">
        <f t="shared" si="1"/>
        <v>所沢小</v>
      </c>
      <c r="L50" s="19"/>
      <c r="M50" s="21"/>
      <c r="N50" s="98" t="str">
        <f t="shared" si="2"/>
        <v/>
      </c>
      <c r="O50" s="89"/>
      <c r="P50" s="68"/>
    </row>
    <row r="51" spans="2:16" ht="12" customHeight="1" x14ac:dyDescent="0.15">
      <c r="B51" s="67">
        <v>37</v>
      </c>
      <c r="C51" s="57" t="s">
        <v>105</v>
      </c>
      <c r="D51" s="30"/>
      <c r="E51" s="67">
        <v>48</v>
      </c>
      <c r="F51" s="19"/>
      <c r="G51" s="21"/>
      <c r="H51" s="23"/>
      <c r="I51" s="82"/>
      <c r="J51" s="84"/>
      <c r="K51" s="95" t="str">
        <f t="shared" si="1"/>
        <v>所沢小</v>
      </c>
      <c r="L51" s="19"/>
      <c r="M51" s="21"/>
      <c r="N51" s="98" t="str">
        <f t="shared" si="2"/>
        <v/>
      </c>
      <c r="O51" s="89"/>
      <c r="P51" s="68"/>
    </row>
    <row r="52" spans="2:16" ht="12" customHeight="1" x14ac:dyDescent="0.15">
      <c r="B52" s="67">
        <v>38</v>
      </c>
      <c r="C52" s="57" t="s">
        <v>106</v>
      </c>
      <c r="D52" s="30"/>
      <c r="E52" s="67">
        <v>49</v>
      </c>
      <c r="F52" s="19"/>
      <c r="G52" s="21"/>
      <c r="H52" s="23"/>
      <c r="I52" s="82"/>
      <c r="J52" s="84"/>
      <c r="K52" s="95" t="str">
        <f t="shared" si="1"/>
        <v>所沢小</v>
      </c>
      <c r="L52" s="19"/>
      <c r="M52" s="21"/>
      <c r="N52" s="98" t="str">
        <f t="shared" si="2"/>
        <v/>
      </c>
      <c r="O52" s="89"/>
      <c r="P52" s="68"/>
    </row>
    <row r="53" spans="2:16" ht="12" customHeight="1" x14ac:dyDescent="0.15">
      <c r="B53" s="67">
        <v>39</v>
      </c>
      <c r="C53" s="57"/>
      <c r="D53" s="30"/>
      <c r="E53" s="67">
        <v>50</v>
      </c>
      <c r="F53" s="19"/>
      <c r="G53" s="21"/>
      <c r="H53" s="23"/>
      <c r="I53" s="82"/>
      <c r="J53" s="84"/>
      <c r="K53" s="95" t="str">
        <f t="shared" si="1"/>
        <v>所沢小</v>
      </c>
      <c r="L53" s="19"/>
      <c r="M53" s="21"/>
      <c r="N53" s="98" t="str">
        <f t="shared" si="2"/>
        <v/>
      </c>
      <c r="O53" s="89"/>
      <c r="P53" s="68"/>
    </row>
    <row r="54" spans="2:16" ht="12" customHeight="1" thickBot="1" x14ac:dyDescent="0.2">
      <c r="B54" s="69">
        <v>40</v>
      </c>
      <c r="C54" s="75"/>
      <c r="D54" s="30"/>
      <c r="E54" s="67">
        <v>51</v>
      </c>
      <c r="F54" s="19"/>
      <c r="G54" s="21"/>
      <c r="H54" s="23"/>
      <c r="I54" s="82"/>
      <c r="J54" s="84"/>
      <c r="K54" s="95" t="str">
        <f t="shared" si="1"/>
        <v>所沢小</v>
      </c>
      <c r="L54" s="19"/>
      <c r="M54" s="21"/>
      <c r="N54" s="98" t="str">
        <f t="shared" si="2"/>
        <v/>
      </c>
      <c r="O54" s="89"/>
      <c r="P54" s="68"/>
    </row>
    <row r="55" spans="2:16" ht="12" customHeight="1" x14ac:dyDescent="0.15">
      <c r="B55" s="31"/>
      <c r="C55" s="74"/>
      <c r="D55" s="30"/>
      <c r="E55" s="67">
        <v>52</v>
      </c>
      <c r="F55" s="19"/>
      <c r="G55" s="21"/>
      <c r="H55" s="23"/>
      <c r="I55" s="82"/>
      <c r="J55" s="84"/>
      <c r="K55" s="95" t="str">
        <f t="shared" si="1"/>
        <v>所沢小</v>
      </c>
      <c r="L55" s="19"/>
      <c r="M55" s="21"/>
      <c r="N55" s="98" t="str">
        <f t="shared" si="2"/>
        <v/>
      </c>
      <c r="O55" s="89"/>
      <c r="P55" s="68"/>
    </row>
    <row r="56" spans="2:16" ht="12" customHeight="1" x14ac:dyDescent="0.15">
      <c r="B56" s="31"/>
      <c r="C56" s="74"/>
      <c r="D56" s="30"/>
      <c r="E56" s="67">
        <v>53</v>
      </c>
      <c r="F56" s="19"/>
      <c r="G56" s="21"/>
      <c r="H56" s="23"/>
      <c r="I56" s="82"/>
      <c r="J56" s="84"/>
      <c r="K56" s="95" t="str">
        <f t="shared" si="1"/>
        <v>所沢小</v>
      </c>
      <c r="L56" s="19"/>
      <c r="M56" s="21"/>
      <c r="N56" s="98" t="str">
        <f t="shared" si="2"/>
        <v/>
      </c>
      <c r="O56" s="89"/>
      <c r="P56" s="68"/>
    </row>
    <row r="57" spans="2:16" ht="12" customHeight="1" x14ac:dyDescent="0.15">
      <c r="B57" s="31"/>
      <c r="C57" s="74"/>
      <c r="D57" s="30"/>
      <c r="E57" s="67">
        <v>54</v>
      </c>
      <c r="F57" s="19"/>
      <c r="G57" s="21"/>
      <c r="H57" s="23"/>
      <c r="I57" s="82"/>
      <c r="J57" s="84"/>
      <c r="K57" s="95" t="str">
        <f t="shared" si="1"/>
        <v>所沢小</v>
      </c>
      <c r="L57" s="19"/>
      <c r="M57" s="21"/>
      <c r="N57" s="98" t="str">
        <f t="shared" si="2"/>
        <v/>
      </c>
      <c r="O57" s="89"/>
      <c r="P57" s="68"/>
    </row>
    <row r="58" spans="2:16" ht="12" customHeight="1" x14ac:dyDescent="0.15">
      <c r="B58" s="31"/>
      <c r="C58" s="74"/>
      <c r="D58" s="30"/>
      <c r="E58" s="67">
        <v>55</v>
      </c>
      <c r="F58" s="19"/>
      <c r="G58" s="21"/>
      <c r="H58" s="23"/>
      <c r="I58" s="82"/>
      <c r="J58" s="84"/>
      <c r="K58" s="95" t="str">
        <f t="shared" si="1"/>
        <v>所沢小</v>
      </c>
      <c r="L58" s="19"/>
      <c r="M58" s="21"/>
      <c r="N58" s="98" t="str">
        <f t="shared" si="2"/>
        <v/>
      </c>
      <c r="O58" s="89"/>
      <c r="P58" s="68"/>
    </row>
    <row r="59" spans="2:16" ht="12" customHeight="1" x14ac:dyDescent="0.15">
      <c r="B59" s="31"/>
      <c r="C59" s="74"/>
      <c r="D59" s="30"/>
      <c r="E59" s="67">
        <v>56</v>
      </c>
      <c r="F59" s="19"/>
      <c r="G59" s="21"/>
      <c r="H59" s="23"/>
      <c r="I59" s="82"/>
      <c r="J59" s="84"/>
      <c r="K59" s="95" t="str">
        <f t="shared" si="1"/>
        <v>所沢小</v>
      </c>
      <c r="L59" s="19"/>
      <c r="M59" s="21"/>
      <c r="N59" s="98" t="str">
        <f t="shared" si="2"/>
        <v/>
      </c>
      <c r="O59" s="89"/>
      <c r="P59" s="68"/>
    </row>
    <row r="60" spans="2:16" ht="12" customHeight="1" x14ac:dyDescent="0.15">
      <c r="B60" s="31"/>
      <c r="C60" s="74"/>
      <c r="D60" s="30"/>
      <c r="E60" s="67">
        <v>57</v>
      </c>
      <c r="F60" s="19"/>
      <c r="G60" s="21"/>
      <c r="H60" s="23"/>
      <c r="I60" s="82"/>
      <c r="J60" s="84"/>
      <c r="K60" s="95" t="str">
        <f t="shared" si="1"/>
        <v>所沢小</v>
      </c>
      <c r="L60" s="19"/>
      <c r="M60" s="21"/>
      <c r="N60" s="98" t="str">
        <f t="shared" si="2"/>
        <v/>
      </c>
      <c r="O60" s="89"/>
      <c r="P60" s="68"/>
    </row>
    <row r="61" spans="2:16" ht="12" customHeight="1" x14ac:dyDescent="0.15">
      <c r="B61" s="31"/>
      <c r="C61" s="74"/>
      <c r="D61" s="30"/>
      <c r="E61" s="67">
        <v>58</v>
      </c>
      <c r="F61" s="19"/>
      <c r="G61" s="21"/>
      <c r="H61" s="23"/>
      <c r="I61" s="82"/>
      <c r="J61" s="84"/>
      <c r="K61" s="95" t="str">
        <f t="shared" si="1"/>
        <v>所沢小</v>
      </c>
      <c r="L61" s="19"/>
      <c r="M61" s="21"/>
      <c r="N61" s="98" t="str">
        <f t="shared" si="2"/>
        <v/>
      </c>
      <c r="O61" s="89"/>
      <c r="P61" s="68"/>
    </row>
    <row r="62" spans="2:16" ht="12" customHeight="1" x14ac:dyDescent="0.15">
      <c r="B62" s="31"/>
      <c r="C62" s="74"/>
      <c r="D62" s="30"/>
      <c r="E62" s="67">
        <v>59</v>
      </c>
      <c r="F62" s="19"/>
      <c r="G62" s="21"/>
      <c r="H62" s="23"/>
      <c r="I62" s="82"/>
      <c r="J62" s="84"/>
      <c r="K62" s="95" t="str">
        <f t="shared" si="1"/>
        <v>所沢小</v>
      </c>
      <c r="L62" s="19"/>
      <c r="M62" s="21"/>
      <c r="N62" s="98" t="str">
        <f t="shared" si="2"/>
        <v/>
      </c>
      <c r="O62" s="89"/>
      <c r="P62" s="68"/>
    </row>
    <row r="63" spans="2:16" ht="12" customHeight="1" x14ac:dyDescent="0.15">
      <c r="B63" s="31"/>
      <c r="C63" s="74"/>
      <c r="D63" s="30"/>
      <c r="E63" s="67">
        <v>60</v>
      </c>
      <c r="F63" s="19"/>
      <c r="G63" s="21"/>
      <c r="H63" s="23"/>
      <c r="I63" s="82"/>
      <c r="J63" s="84"/>
      <c r="K63" s="95" t="str">
        <f t="shared" si="1"/>
        <v>所沢小</v>
      </c>
      <c r="L63" s="19"/>
      <c r="M63" s="21"/>
      <c r="N63" s="98" t="str">
        <f t="shared" si="2"/>
        <v/>
      </c>
      <c r="O63" s="89"/>
      <c r="P63" s="68"/>
    </row>
    <row r="64" spans="2:16" ht="12" customHeight="1" x14ac:dyDescent="0.15">
      <c r="B64" s="31"/>
      <c r="C64" s="74"/>
      <c r="D64" s="30"/>
      <c r="E64" s="67">
        <v>61</v>
      </c>
      <c r="F64" s="19"/>
      <c r="G64" s="21"/>
      <c r="H64" s="23"/>
      <c r="I64" s="82"/>
      <c r="J64" s="84"/>
      <c r="K64" s="95" t="str">
        <f t="shared" si="1"/>
        <v>所沢小</v>
      </c>
      <c r="L64" s="19"/>
      <c r="M64" s="21"/>
      <c r="N64" s="98" t="str">
        <f t="shared" si="2"/>
        <v/>
      </c>
      <c r="O64" s="89"/>
      <c r="P64" s="68"/>
    </row>
    <row r="65" spans="2:16" ht="12" customHeight="1" x14ac:dyDescent="0.15">
      <c r="B65" s="31"/>
      <c r="C65" s="74"/>
      <c r="D65" s="30"/>
      <c r="E65" s="67">
        <v>62</v>
      </c>
      <c r="F65" s="19"/>
      <c r="G65" s="21"/>
      <c r="H65" s="23"/>
      <c r="I65" s="82"/>
      <c r="J65" s="84"/>
      <c r="K65" s="95" t="str">
        <f t="shared" si="1"/>
        <v>所沢小</v>
      </c>
      <c r="L65" s="19"/>
      <c r="M65" s="21"/>
      <c r="N65" s="98" t="str">
        <f t="shared" si="2"/>
        <v/>
      </c>
      <c r="O65" s="89"/>
      <c r="P65" s="68"/>
    </row>
    <row r="66" spans="2:16" ht="12" customHeight="1" x14ac:dyDescent="0.15">
      <c r="B66" s="31"/>
      <c r="C66" s="74"/>
      <c r="D66" s="30"/>
      <c r="E66" s="67">
        <v>63</v>
      </c>
      <c r="F66" s="19"/>
      <c r="G66" s="21"/>
      <c r="H66" s="23"/>
      <c r="I66" s="82"/>
      <c r="J66" s="84"/>
      <c r="K66" s="95" t="str">
        <f t="shared" si="1"/>
        <v>所沢小</v>
      </c>
      <c r="L66" s="19"/>
      <c r="M66" s="21"/>
      <c r="N66" s="98" t="str">
        <f t="shared" si="2"/>
        <v/>
      </c>
      <c r="O66" s="89"/>
      <c r="P66" s="68"/>
    </row>
    <row r="67" spans="2:16" ht="12" customHeight="1" x14ac:dyDescent="0.15">
      <c r="B67" s="31"/>
      <c r="C67" s="74"/>
      <c r="D67" s="30"/>
      <c r="E67" s="67">
        <v>64</v>
      </c>
      <c r="F67" s="19"/>
      <c r="G67" s="21"/>
      <c r="H67" s="23"/>
      <c r="I67" s="82"/>
      <c r="J67" s="84"/>
      <c r="K67" s="95" t="str">
        <f t="shared" si="1"/>
        <v>所沢小</v>
      </c>
      <c r="L67" s="19"/>
      <c r="M67" s="21"/>
      <c r="N67" s="98" t="str">
        <f t="shared" si="2"/>
        <v/>
      </c>
      <c r="O67" s="89"/>
      <c r="P67" s="68"/>
    </row>
    <row r="68" spans="2:16" ht="12" customHeight="1" x14ac:dyDescent="0.15">
      <c r="B68" s="31"/>
      <c r="C68" s="74"/>
      <c r="D68" s="30"/>
      <c r="E68" s="67">
        <v>65</v>
      </c>
      <c r="F68" s="19"/>
      <c r="G68" s="21"/>
      <c r="H68" s="23"/>
      <c r="I68" s="82"/>
      <c r="J68" s="84"/>
      <c r="K68" s="95" t="str">
        <f t="shared" si="1"/>
        <v>所沢小</v>
      </c>
      <c r="L68" s="19"/>
      <c r="M68" s="21"/>
      <c r="N68" s="98" t="str">
        <f>IF(M68="","",VLOOKUP(M68,$B$15:$P$54,2))</f>
        <v/>
      </c>
      <c r="O68" s="89"/>
      <c r="P68" s="68"/>
    </row>
    <row r="69" spans="2:16" ht="12" customHeight="1" x14ac:dyDescent="0.15">
      <c r="B69" s="31"/>
      <c r="C69" s="74"/>
      <c r="D69" s="30"/>
      <c r="E69" s="67">
        <v>66</v>
      </c>
      <c r="F69" s="19"/>
      <c r="G69" s="21"/>
      <c r="H69" s="23"/>
      <c r="I69" s="82"/>
      <c r="J69" s="84"/>
      <c r="K69" s="95" t="str">
        <f>$K$4</f>
        <v>所沢小</v>
      </c>
      <c r="L69" s="19"/>
      <c r="M69" s="21"/>
      <c r="N69" s="98" t="str">
        <f>IF(M69="","",VLOOKUP(M69,$B$15:$P$54,2))</f>
        <v/>
      </c>
      <c r="O69" s="89"/>
      <c r="P69" s="68"/>
    </row>
    <row r="70" spans="2:16" ht="12" customHeight="1" x14ac:dyDescent="0.15">
      <c r="B70" s="31"/>
      <c r="C70" s="74"/>
      <c r="D70" s="30"/>
      <c r="E70" s="67">
        <v>67</v>
      </c>
      <c r="F70" s="19"/>
      <c r="G70" s="21"/>
      <c r="H70" s="23"/>
      <c r="I70" s="82"/>
      <c r="J70" s="84"/>
      <c r="K70" s="95" t="str">
        <f>$K$4</f>
        <v>所沢小</v>
      </c>
      <c r="L70" s="19"/>
      <c r="M70" s="21"/>
      <c r="N70" s="98" t="str">
        <f>IF(M70="","",VLOOKUP(M70,$B$15:$P$54,2))</f>
        <v/>
      </c>
      <c r="O70" s="89"/>
      <c r="P70" s="68"/>
    </row>
    <row r="71" spans="2:16" ht="12" customHeight="1" x14ac:dyDescent="0.15">
      <c r="B71" s="31"/>
      <c r="C71" s="74"/>
      <c r="D71" s="30"/>
      <c r="E71" s="67">
        <v>68</v>
      </c>
      <c r="F71" s="19"/>
      <c r="G71" s="21"/>
      <c r="H71" s="23"/>
      <c r="I71" s="82"/>
      <c r="J71" s="84"/>
      <c r="K71" s="95" t="str">
        <f>$K$4</f>
        <v>所沢小</v>
      </c>
      <c r="L71" s="19"/>
      <c r="M71" s="21"/>
      <c r="N71" s="98" t="str">
        <f>IF(M71="","",VLOOKUP(M71,$B$15:$P$54,2))</f>
        <v/>
      </c>
      <c r="O71" s="89"/>
      <c r="P71" s="68"/>
    </row>
    <row r="72" spans="2:16" ht="12" customHeight="1" thickBot="1" x14ac:dyDescent="0.2">
      <c r="B72" s="31"/>
      <c r="C72" s="74"/>
      <c r="D72" s="30"/>
      <c r="E72" s="69">
        <v>69</v>
      </c>
      <c r="F72" s="70"/>
      <c r="G72" s="71"/>
      <c r="H72" s="72"/>
      <c r="I72" s="85"/>
      <c r="J72" s="86"/>
      <c r="K72" s="70" t="str">
        <f>$K$4</f>
        <v>所沢小</v>
      </c>
      <c r="L72" s="70"/>
      <c r="M72" s="71"/>
      <c r="N72" s="99" t="str">
        <f>IF(M72="","",VLOOKUP(M72,$B$15:$P$54,2))</f>
        <v/>
      </c>
      <c r="O72" s="90"/>
      <c r="P72" s="73"/>
    </row>
    <row r="73" spans="2:16" ht="6.75" customHeight="1" x14ac:dyDescent="0.15">
      <c r="O73" s="92"/>
    </row>
    <row r="74" spans="2:16" ht="16.5" customHeight="1" x14ac:dyDescent="0.2">
      <c r="B74" s="87" t="s">
        <v>117</v>
      </c>
      <c r="C74" s="32"/>
      <c r="D74" s="32"/>
      <c r="E74" s="32"/>
      <c r="F74" s="32"/>
      <c r="G74" s="32"/>
      <c r="H74" s="7"/>
      <c r="I74" s="7"/>
      <c r="J74" s="7"/>
      <c r="K74" s="100" t="s">
        <v>98</v>
      </c>
      <c r="L74" s="7"/>
      <c r="M74" s="7"/>
      <c r="N74" s="15"/>
      <c r="O74" s="92"/>
    </row>
    <row r="75" spans="2:16" ht="16.5" customHeight="1" x14ac:dyDescent="0.2">
      <c r="B75" s="3" t="s">
        <v>7</v>
      </c>
      <c r="C75" s="6"/>
      <c r="D75" s="6"/>
      <c r="E75" s="7"/>
      <c r="F75" s="7"/>
      <c r="G75" s="7"/>
      <c r="H75" s="7"/>
      <c r="I75" s="7"/>
      <c r="J75" s="7"/>
      <c r="K75" s="7"/>
      <c r="L75" s="7"/>
      <c r="M75" s="7"/>
      <c r="N75" s="15"/>
      <c r="O75" s="92"/>
    </row>
    <row r="76" spans="2:16" ht="16.5" customHeight="1" x14ac:dyDescent="0.2">
      <c r="B76" s="127" t="s">
        <v>8</v>
      </c>
      <c r="C76" s="127"/>
      <c r="D76" s="26" t="s">
        <v>6</v>
      </c>
      <c r="E76" s="114" t="s">
        <v>109</v>
      </c>
      <c r="F76" s="114"/>
      <c r="G76" s="114"/>
      <c r="H76" s="114"/>
      <c r="I76" s="7" t="s">
        <v>22</v>
      </c>
      <c r="J76" s="7"/>
      <c r="K76" s="7"/>
      <c r="L76" s="7"/>
      <c r="M76" s="7"/>
      <c r="N76" s="49" t="s">
        <v>99</v>
      </c>
      <c r="O76" s="92" t="s">
        <v>72</v>
      </c>
    </row>
    <row r="77" spans="2:16" ht="16.5" customHeight="1" x14ac:dyDescent="0.2">
      <c r="B77" s="128" t="s">
        <v>9</v>
      </c>
      <c r="C77" s="128"/>
      <c r="D77" s="26"/>
      <c r="E77" s="115" t="s">
        <v>110</v>
      </c>
      <c r="F77" s="115"/>
      <c r="G77" s="115"/>
      <c r="H77" s="26" t="s">
        <v>2</v>
      </c>
      <c r="I77" s="17" t="s">
        <v>30</v>
      </c>
      <c r="J77" s="7"/>
      <c r="K77" s="7"/>
      <c r="L77" s="7"/>
      <c r="M77" s="7"/>
      <c r="N77" s="15"/>
      <c r="O77" s="92" t="s">
        <v>73</v>
      </c>
    </row>
    <row r="78" spans="2:16" ht="8.25" customHeight="1" x14ac:dyDescent="0.2">
      <c r="B78" s="6"/>
      <c r="C78" s="6"/>
      <c r="D78" s="6"/>
      <c r="E78" s="7"/>
      <c r="F78" s="7"/>
      <c r="G78" s="7"/>
      <c r="H78" s="7"/>
      <c r="I78" s="7"/>
      <c r="J78" s="7"/>
      <c r="K78" s="7"/>
      <c r="L78" s="7"/>
      <c r="M78" s="7"/>
      <c r="N78" s="15"/>
      <c r="O78" s="92"/>
    </row>
    <row r="79" spans="2:16" ht="16.5" customHeight="1" x14ac:dyDescent="0.2">
      <c r="B79" s="8" t="s">
        <v>10</v>
      </c>
      <c r="C79" s="6"/>
      <c r="D79" s="6"/>
      <c r="E79" s="7"/>
      <c r="F79" s="7"/>
      <c r="G79" s="7"/>
      <c r="H79" s="7"/>
      <c r="I79" s="7"/>
      <c r="J79" s="7"/>
      <c r="K79" s="7"/>
      <c r="L79" s="7"/>
      <c r="M79" s="7"/>
      <c r="N79" s="15"/>
      <c r="O79" s="92"/>
    </row>
    <row r="80" spans="2:16" ht="16.5" customHeight="1" x14ac:dyDescent="0.2">
      <c r="C80" s="33" t="s">
        <v>11</v>
      </c>
      <c r="E80" s="114" t="s">
        <v>111</v>
      </c>
      <c r="F80" s="114"/>
      <c r="G80" s="114"/>
      <c r="H80" s="114"/>
      <c r="I80" s="119" t="s">
        <v>31</v>
      </c>
      <c r="J80" s="119"/>
      <c r="K80" s="114" t="s">
        <v>34</v>
      </c>
      <c r="L80" s="114"/>
      <c r="M80" s="114"/>
      <c r="N80" s="114"/>
      <c r="O80" s="93"/>
    </row>
    <row r="81" spans="2:19" ht="7.5" customHeight="1" x14ac:dyDescent="0.15">
      <c r="B81"/>
      <c r="N81" s="14"/>
      <c r="O81" s="92"/>
    </row>
    <row r="82" spans="2:19" ht="16.5" customHeight="1" x14ac:dyDescent="0.2">
      <c r="C82" s="34" t="s">
        <v>35</v>
      </c>
      <c r="E82" s="27">
        <v>800</v>
      </c>
      <c r="F82" s="11" t="s">
        <v>12</v>
      </c>
      <c r="G82" s="11"/>
      <c r="H82" s="11" t="s">
        <v>20</v>
      </c>
      <c r="I82" s="10">
        <v>6</v>
      </c>
      <c r="J82" s="9" t="s">
        <v>52</v>
      </c>
      <c r="K82" s="129">
        <f>E82*I82</f>
        <v>4800</v>
      </c>
      <c r="L82" s="129"/>
      <c r="M82" s="11" t="s">
        <v>12</v>
      </c>
      <c r="N82" s="11"/>
      <c r="O82" s="92"/>
    </row>
    <row r="83" spans="2:19" ht="16.5" customHeight="1" x14ac:dyDescent="0.2">
      <c r="C83" s="12" t="s">
        <v>19</v>
      </c>
      <c r="E83" s="27">
        <v>2000</v>
      </c>
      <c r="F83" s="5" t="s">
        <v>12</v>
      </c>
      <c r="G83" s="5"/>
      <c r="H83" s="11" t="s">
        <v>20</v>
      </c>
      <c r="I83" s="10">
        <v>1</v>
      </c>
      <c r="J83" s="4" t="s">
        <v>53</v>
      </c>
      <c r="K83" s="113">
        <f>E83*I83</f>
        <v>2000</v>
      </c>
      <c r="L83" s="113"/>
      <c r="M83" s="11" t="s">
        <v>12</v>
      </c>
      <c r="N83" s="11"/>
      <c r="O83" s="92"/>
    </row>
    <row r="84" spans="2:19" ht="16.5" customHeight="1" x14ac:dyDescent="0.2">
      <c r="C84" s="111" t="s">
        <v>118</v>
      </c>
      <c r="J84" s="4" t="s">
        <v>21</v>
      </c>
      <c r="K84" s="113">
        <f>K82+K83</f>
        <v>6800</v>
      </c>
      <c r="L84" s="113"/>
      <c r="M84" s="11" t="s">
        <v>12</v>
      </c>
      <c r="N84" s="11"/>
      <c r="O84" s="92"/>
    </row>
    <row r="85" spans="2:19" ht="8.25" customHeight="1" x14ac:dyDescent="0.2">
      <c r="J85" s="4"/>
      <c r="K85" s="25"/>
      <c r="L85" s="11"/>
      <c r="M85" s="11"/>
      <c r="N85" s="16"/>
      <c r="O85" s="92"/>
    </row>
    <row r="86" spans="2:19" ht="16.5" customHeight="1" x14ac:dyDescent="0.15">
      <c r="C86" s="37" t="s">
        <v>29</v>
      </c>
      <c r="E86" s="35" t="s">
        <v>39</v>
      </c>
      <c r="F86" s="117"/>
      <c r="G86" s="117"/>
      <c r="H86" s="35" t="s">
        <v>38</v>
      </c>
      <c r="I86" s="117"/>
      <c r="J86" s="117"/>
      <c r="K86" s="116" t="s">
        <v>36</v>
      </c>
      <c r="L86" s="116"/>
      <c r="M86" s="53"/>
      <c r="N86" s="126" t="s">
        <v>37</v>
      </c>
      <c r="O86" s="126"/>
      <c r="P86" s="13"/>
    </row>
    <row r="87" spans="2:19" ht="16.5" customHeight="1" x14ac:dyDescent="0.15">
      <c r="B87"/>
      <c r="E87" s="36" t="s">
        <v>39</v>
      </c>
      <c r="F87" s="118"/>
      <c r="G87" s="118"/>
      <c r="H87" s="36" t="s">
        <v>38</v>
      </c>
      <c r="I87" s="118"/>
      <c r="J87" s="118"/>
      <c r="K87" s="116"/>
      <c r="L87" s="116"/>
      <c r="M87" s="53"/>
      <c r="N87" s="117"/>
      <c r="O87" s="117"/>
      <c r="P87" s="13"/>
    </row>
    <row r="88" spans="2:19" ht="6" customHeight="1" x14ac:dyDescent="0.15">
      <c r="O88" s="92"/>
    </row>
    <row r="89" spans="2:19" x14ac:dyDescent="0.15">
      <c r="K89" t="s">
        <v>40</v>
      </c>
      <c r="O89" s="92"/>
    </row>
    <row r="90" spans="2:19" ht="12.6" thickBot="1" x14ac:dyDescent="0.2"/>
    <row r="91" spans="2:19" ht="16.2" x14ac:dyDescent="0.15">
      <c r="E91" s="44"/>
      <c r="F91" s="45" t="s">
        <v>76</v>
      </c>
      <c r="G91" s="39" t="s">
        <v>63</v>
      </c>
      <c r="H91" s="39" t="s">
        <v>64</v>
      </c>
      <c r="I91" s="39" t="s">
        <v>65</v>
      </c>
      <c r="J91" s="39" t="s">
        <v>66</v>
      </c>
      <c r="K91" s="39" t="s">
        <v>74</v>
      </c>
      <c r="L91" s="39" t="s">
        <v>67</v>
      </c>
      <c r="M91" s="39"/>
      <c r="N91" s="39" t="s">
        <v>68</v>
      </c>
      <c r="O91" s="46" t="s">
        <v>69</v>
      </c>
      <c r="P91" s="46" t="s">
        <v>75</v>
      </c>
      <c r="Q91" s="46" t="s">
        <v>70</v>
      </c>
      <c r="R91" s="47" t="s">
        <v>71</v>
      </c>
      <c r="S91" s="47" t="s">
        <v>71</v>
      </c>
    </row>
    <row r="92" spans="2:19" ht="16.2" x14ac:dyDescent="0.15">
      <c r="E92" s="38" t="str">
        <f>C4</f>
        <v>小学生用</v>
      </c>
      <c r="F92" s="51" t="str">
        <f>N76</f>
        <v>と</v>
      </c>
      <c r="G92" s="40" t="str">
        <f>E76</f>
        <v>所沢小</v>
      </c>
      <c r="H92" s="40" t="str">
        <f>E80</f>
        <v>石上　啓</v>
      </c>
      <c r="I92" s="41"/>
      <c r="J92" s="41">
        <f>COUNTIF(F4:F72,1)</f>
        <v>2</v>
      </c>
      <c r="K92" s="41">
        <f>COUNTIF(F4:F72,3)</f>
        <v>4</v>
      </c>
      <c r="L92" s="41"/>
      <c r="M92" s="41"/>
      <c r="N92" s="41"/>
      <c r="O92" s="40">
        <f>COUNTIF(F4:F72,2)</f>
        <v>4</v>
      </c>
      <c r="P92" s="41">
        <f>COUNTIF(F4:F72,4)</f>
        <v>0</v>
      </c>
      <c r="Q92" s="42">
        <v>1</v>
      </c>
      <c r="R92" s="43">
        <f>SUM(I92,N92)</f>
        <v>0</v>
      </c>
      <c r="S92" s="43">
        <f>SUM(J92,O92)</f>
        <v>6</v>
      </c>
    </row>
    <row r="93" spans="2:19" x14ac:dyDescent="0.15">
      <c r="F93" t="s">
        <v>79</v>
      </c>
    </row>
  </sheetData>
  <mergeCells count="20">
    <mergeCell ref="K83:L83"/>
    <mergeCell ref="K84:L84"/>
    <mergeCell ref="F86:G86"/>
    <mergeCell ref="I86:J86"/>
    <mergeCell ref="K86:L87"/>
    <mergeCell ref="N86:O87"/>
    <mergeCell ref="F87:G87"/>
    <mergeCell ref="I87:J87"/>
    <mergeCell ref="B77:C77"/>
    <mergeCell ref="E77:G77"/>
    <mergeCell ref="E80:H80"/>
    <mergeCell ref="I80:J80"/>
    <mergeCell ref="K80:N80"/>
    <mergeCell ref="K82:L82"/>
    <mergeCell ref="C1:M1"/>
    <mergeCell ref="C4:C5"/>
    <mergeCell ref="B6:C6"/>
    <mergeCell ref="B7:C7"/>
    <mergeCell ref="B76:C76"/>
    <mergeCell ref="E76:H76"/>
  </mergeCells>
  <phoneticPr fontId="39"/>
  <printOptions horizontalCentered="1" verticalCentered="1"/>
  <pageMargins left="0.19685039370078741" right="0.19685039370078741" top="0" bottom="0" header="0" footer="0"/>
  <pageSetup paperSize="9" scale="7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申込ｼｰﾄ</vt:lpstr>
      <vt:lpstr>記入例</vt:lpstr>
      <vt:lpstr>記入例!Print_Area</vt:lpstr>
      <vt:lpstr>申込ｼｰﾄ!Print_Area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ｶｻﾞﾏ ﾐｸ</dc:creator>
  <cp:keywords/>
  <dc:description/>
  <cp:lastModifiedBy>所沢市</cp:lastModifiedBy>
  <cp:lastPrinted>2022-11-12T06:55:48Z</cp:lastPrinted>
  <dcterms:created xsi:type="dcterms:W3CDTF">1998-06-18T17:09:03Z</dcterms:created>
  <dcterms:modified xsi:type="dcterms:W3CDTF">2025-08-19T07:11:02Z</dcterms:modified>
  <cp:category/>
</cp:coreProperties>
</file>